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Nabídky\Nabídky 2024\Znojmo,nám.Svobody-rekonstrukce vodovodu a kanalizace\"/>
    </mc:Choice>
  </mc:AlternateContent>
  <bookViews>
    <workbookView xWindow="0" yWindow="0" windowWidth="0" windowHeight="0"/>
  </bookViews>
  <sheets>
    <sheet name="Rekapitulace stavby" sheetId="1" r:id="rId1"/>
    <sheet name="01 - Kanalizační přípojka..." sheetId="2" r:id="rId2"/>
    <sheet name="01 - Kanalizační přípojka..._01" sheetId="3" r:id="rId3"/>
    <sheet name="01 - Kanalizační přípojka..._02" sheetId="4" r:id="rId4"/>
    <sheet name="01 - Kanalizační přípojka..._03" sheetId="5" r:id="rId5"/>
    <sheet name="01 - Kanalizační přípojka..._04" sheetId="6" r:id="rId6"/>
    <sheet name="01 - Kanalizační přípojka..._05" sheetId="7" r:id="rId7"/>
    <sheet name="01 - Kanalizační přípojka..._06" sheetId="8" r:id="rId8"/>
    <sheet name="01 - Kanalizační přípojka..._07" sheetId="9" r:id="rId9"/>
    <sheet name="01 - Kanalizační přípojka..._08" sheetId="10" r:id="rId10"/>
    <sheet name="01 - Kanalizační přípojka..._09" sheetId="11" r:id="rId11"/>
    <sheet name="01 - Vodovodní přípojka p..." sheetId="12" r:id="rId12"/>
    <sheet name="01 - Vodovodní přípojka p..._01" sheetId="13" r:id="rId13"/>
    <sheet name="01 - Vodovodní přípojka p..._02" sheetId="14" r:id="rId14"/>
    <sheet name="01 - Vodovodní přípojka p..._03" sheetId="15" r:id="rId15"/>
    <sheet name="01 - Vodovodní přípojka p..._04" sheetId="16" r:id="rId16"/>
    <sheet name="01 - Vodovodní přípojka p..._05" sheetId="17" r:id="rId17"/>
    <sheet name="01 - Vodovodní přípojka p..._06" sheetId="18" r:id="rId18"/>
  </sheets>
  <definedNames>
    <definedName name="_xlnm.Print_Area" localSheetId="0">'Rekapitulace stavby'!$D$4:$AO$76,'Rekapitulace stavby'!$C$82:$AQ$129</definedName>
    <definedName name="_xlnm.Print_Titles" localSheetId="0">'Rekapitulace stavby'!$92:$92</definedName>
    <definedName name="_xlnm._FilterDatabase" localSheetId="1" hidden="1">'01 - Kanalizační přípojka...'!$C$124:$K$151</definedName>
    <definedName name="_xlnm.Print_Area" localSheetId="1">'01 - Kanalizační přípojka...'!$C$4:$J$76,'01 - Kanalizační přípojka...'!$C$82:$J$104,'01 - Kanalizační přípojka...'!$C$110:$J$151</definedName>
    <definedName name="_xlnm.Print_Titles" localSheetId="1">'01 - Kanalizační přípojka...'!$124:$124</definedName>
    <definedName name="_xlnm._FilterDatabase" localSheetId="2" hidden="1">'01 - Kanalizační přípojka..._01'!$C$124:$K$151</definedName>
    <definedName name="_xlnm.Print_Area" localSheetId="2">'01 - Kanalizační přípojka..._01'!$C$4:$J$76,'01 - Kanalizační přípojka..._01'!$C$82:$J$104,'01 - Kanalizační přípojka..._01'!$C$110:$J$151</definedName>
    <definedName name="_xlnm.Print_Titles" localSheetId="2">'01 - Kanalizační přípojka..._01'!$124:$124</definedName>
    <definedName name="_xlnm._FilterDatabase" localSheetId="3" hidden="1">'01 - Kanalizační přípojka..._02'!$C$124:$K$151</definedName>
    <definedName name="_xlnm.Print_Area" localSheetId="3">'01 - Kanalizační přípojka..._02'!$C$4:$J$76,'01 - Kanalizační přípojka..._02'!$C$82:$J$104,'01 - Kanalizační přípojka..._02'!$C$110:$J$151</definedName>
    <definedName name="_xlnm.Print_Titles" localSheetId="3">'01 - Kanalizační přípojka..._02'!$124:$124</definedName>
    <definedName name="_xlnm._FilterDatabase" localSheetId="4" hidden="1">'01 - Kanalizační přípojka..._03'!$C$124:$K$151</definedName>
    <definedName name="_xlnm.Print_Area" localSheetId="4">'01 - Kanalizační přípojka..._03'!$C$4:$J$76,'01 - Kanalizační přípojka..._03'!$C$82:$J$104,'01 - Kanalizační přípojka..._03'!$C$110:$J$151</definedName>
    <definedName name="_xlnm.Print_Titles" localSheetId="4">'01 - Kanalizační přípojka..._03'!$124:$124</definedName>
    <definedName name="_xlnm._FilterDatabase" localSheetId="5" hidden="1">'01 - Kanalizační přípojka..._04'!$C$124:$K$151</definedName>
    <definedName name="_xlnm.Print_Area" localSheetId="5">'01 - Kanalizační přípojka..._04'!$C$4:$J$76,'01 - Kanalizační přípojka..._04'!$C$82:$J$104,'01 - Kanalizační přípojka..._04'!$C$110:$J$151</definedName>
    <definedName name="_xlnm.Print_Titles" localSheetId="5">'01 - Kanalizační přípojka..._04'!$124:$124</definedName>
    <definedName name="_xlnm._FilterDatabase" localSheetId="6" hidden="1">'01 - Kanalizační přípojka..._05'!$C$124:$K$151</definedName>
    <definedName name="_xlnm.Print_Area" localSheetId="6">'01 - Kanalizační přípojka..._05'!$C$4:$J$76,'01 - Kanalizační přípojka..._05'!$C$82:$J$104,'01 - Kanalizační přípojka..._05'!$C$110:$J$151</definedName>
    <definedName name="_xlnm.Print_Titles" localSheetId="6">'01 - Kanalizační přípojka..._05'!$124:$124</definedName>
    <definedName name="_xlnm._FilterDatabase" localSheetId="7" hidden="1">'01 - Kanalizační přípojka..._06'!$C$124:$K$151</definedName>
    <definedName name="_xlnm.Print_Area" localSheetId="7">'01 - Kanalizační přípojka..._06'!$C$4:$J$76,'01 - Kanalizační přípojka..._06'!$C$82:$J$104,'01 - Kanalizační přípojka..._06'!$C$110:$J$151</definedName>
    <definedName name="_xlnm.Print_Titles" localSheetId="7">'01 - Kanalizační přípojka..._06'!$124:$124</definedName>
    <definedName name="_xlnm._FilterDatabase" localSheetId="8" hidden="1">'01 - Kanalizační přípojka..._07'!$C$124:$K$151</definedName>
    <definedName name="_xlnm.Print_Area" localSheetId="8">'01 - Kanalizační přípojka..._07'!$C$4:$J$76,'01 - Kanalizační přípojka..._07'!$C$82:$J$104,'01 - Kanalizační přípojka..._07'!$C$110:$J$151</definedName>
    <definedName name="_xlnm.Print_Titles" localSheetId="8">'01 - Kanalizační přípojka..._07'!$124:$124</definedName>
    <definedName name="_xlnm._FilterDatabase" localSheetId="9" hidden="1">'01 - Kanalizační přípojka..._08'!$C$124:$K$151</definedName>
    <definedName name="_xlnm.Print_Area" localSheetId="9">'01 - Kanalizační přípojka..._08'!$C$4:$J$76,'01 - Kanalizační přípojka..._08'!$C$82:$J$104,'01 - Kanalizační přípojka..._08'!$C$110:$J$151</definedName>
    <definedName name="_xlnm.Print_Titles" localSheetId="9">'01 - Kanalizační přípojka..._08'!$124:$124</definedName>
    <definedName name="_xlnm._FilterDatabase" localSheetId="10" hidden="1">'01 - Kanalizační přípojka..._09'!$C$124:$K$151</definedName>
    <definedName name="_xlnm.Print_Area" localSheetId="10">'01 - Kanalizační přípojka..._09'!$C$4:$J$76,'01 - Kanalizační přípojka..._09'!$C$82:$J$104,'01 - Kanalizační přípojka..._09'!$C$110:$J$151</definedName>
    <definedName name="_xlnm.Print_Titles" localSheetId="10">'01 - Kanalizační přípojka..._09'!$124:$124</definedName>
    <definedName name="_xlnm._FilterDatabase" localSheetId="11" hidden="1">'01 - Vodovodní přípojka p...'!$C$125:$K$158</definedName>
    <definedName name="_xlnm.Print_Area" localSheetId="11">'01 - Vodovodní přípojka p...'!$C$4:$J$76,'01 - Vodovodní přípojka p...'!$C$82:$J$105,'01 - Vodovodní přípojka p...'!$C$111:$J$158</definedName>
    <definedName name="_xlnm.Print_Titles" localSheetId="11">'01 - Vodovodní přípojka p...'!$125:$125</definedName>
    <definedName name="_xlnm._FilterDatabase" localSheetId="12" hidden="1">'01 - Vodovodní přípojka p..._01'!$C$125:$K$158</definedName>
    <definedName name="_xlnm.Print_Area" localSheetId="12">'01 - Vodovodní přípojka p..._01'!$C$4:$J$76,'01 - Vodovodní přípojka p..._01'!$C$82:$J$105,'01 - Vodovodní přípojka p..._01'!$C$111:$J$158</definedName>
    <definedName name="_xlnm.Print_Titles" localSheetId="12">'01 - Vodovodní přípojka p..._01'!$125:$125</definedName>
    <definedName name="_xlnm._FilterDatabase" localSheetId="13" hidden="1">'01 - Vodovodní přípojka p..._02'!$C$125:$K$158</definedName>
    <definedName name="_xlnm.Print_Area" localSheetId="13">'01 - Vodovodní přípojka p..._02'!$C$4:$J$76,'01 - Vodovodní přípojka p..._02'!$C$82:$J$105,'01 - Vodovodní přípojka p..._02'!$C$111:$J$158</definedName>
    <definedName name="_xlnm.Print_Titles" localSheetId="13">'01 - Vodovodní přípojka p..._02'!$125:$125</definedName>
    <definedName name="_xlnm._FilterDatabase" localSheetId="14" hidden="1">'01 - Vodovodní přípojka p..._03'!$C$125:$K$158</definedName>
    <definedName name="_xlnm.Print_Area" localSheetId="14">'01 - Vodovodní přípojka p..._03'!$C$4:$J$76,'01 - Vodovodní přípojka p..._03'!$C$82:$J$105,'01 - Vodovodní přípojka p..._03'!$C$111:$J$158</definedName>
    <definedName name="_xlnm.Print_Titles" localSheetId="14">'01 - Vodovodní přípojka p..._03'!$125:$125</definedName>
    <definedName name="_xlnm._FilterDatabase" localSheetId="15" hidden="1">'01 - Vodovodní přípojka p..._04'!$C$125:$K$158</definedName>
    <definedName name="_xlnm.Print_Area" localSheetId="15">'01 - Vodovodní přípojka p..._04'!$C$4:$J$76,'01 - Vodovodní přípojka p..._04'!$C$82:$J$105,'01 - Vodovodní přípojka p..._04'!$C$111:$J$158</definedName>
    <definedName name="_xlnm.Print_Titles" localSheetId="15">'01 - Vodovodní přípojka p..._04'!$125:$125</definedName>
    <definedName name="_xlnm._FilterDatabase" localSheetId="16" hidden="1">'01 - Vodovodní přípojka p..._05'!$C$125:$K$158</definedName>
    <definedName name="_xlnm.Print_Area" localSheetId="16">'01 - Vodovodní přípojka p..._05'!$C$4:$J$76,'01 - Vodovodní přípojka p..._05'!$C$82:$J$105,'01 - Vodovodní přípojka p..._05'!$C$111:$J$158</definedName>
    <definedName name="_xlnm.Print_Titles" localSheetId="16">'01 - Vodovodní přípojka p..._05'!$125:$125</definedName>
    <definedName name="_xlnm._FilterDatabase" localSheetId="17" hidden="1">'01 - Vodovodní přípojka p..._06'!$C$125:$K$158</definedName>
    <definedName name="_xlnm.Print_Area" localSheetId="17">'01 - Vodovodní přípojka p..._06'!$C$4:$J$76,'01 - Vodovodní přípojka p..._06'!$C$82:$J$105,'01 - Vodovodní přípojka p..._06'!$C$111:$J$158</definedName>
    <definedName name="_xlnm.Print_Titles" localSheetId="17">'01 - Vodovodní přípojka p..._06'!$125:$125</definedName>
  </definedNames>
  <calcPr/>
</workbook>
</file>

<file path=xl/calcChain.xml><?xml version="1.0" encoding="utf-8"?>
<calcChain xmlns="http://schemas.openxmlformats.org/spreadsheetml/2006/main">
  <c i="18" l="1" r="J39"/>
  <c r="J38"/>
  <c i="1" r="AY128"/>
  <c i="18" r="J37"/>
  <c i="1" r="AX128"/>
  <c i="18" r="BI158"/>
  <c r="BH158"/>
  <c r="BG158"/>
  <c r="BF158"/>
  <c r="T158"/>
  <c r="T157"/>
  <c r="T156"/>
  <c r="R158"/>
  <c r="R157"/>
  <c r="R156"/>
  <c r="P158"/>
  <c r="P157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91"/>
  <c r="E89"/>
  <c r="J26"/>
  <c r="E26"/>
  <c r="J123"/>
  <c r="J25"/>
  <c r="J23"/>
  <c r="E23"/>
  <c r="J122"/>
  <c r="J22"/>
  <c r="J20"/>
  <c r="E20"/>
  <c r="F123"/>
  <c r="J19"/>
  <c r="J17"/>
  <c r="E17"/>
  <c r="F122"/>
  <c r="J16"/>
  <c r="J14"/>
  <c r="J120"/>
  <c r="E7"/>
  <c r="E114"/>
  <c i="17" r="J39"/>
  <c r="J38"/>
  <c i="1" r="AY126"/>
  <c i="17" r="J37"/>
  <c i="1" r="AX126"/>
  <c i="17" r="BI158"/>
  <c r="BH158"/>
  <c r="BG158"/>
  <c r="BF158"/>
  <c r="T158"/>
  <c r="T157"/>
  <c r="T156"/>
  <c r="R158"/>
  <c r="R157"/>
  <c r="R156"/>
  <c r="P158"/>
  <c r="P157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91"/>
  <c r="E89"/>
  <c r="J26"/>
  <c r="E26"/>
  <c r="J123"/>
  <c r="J25"/>
  <c r="J23"/>
  <c r="E23"/>
  <c r="J93"/>
  <c r="J22"/>
  <c r="J20"/>
  <c r="E20"/>
  <c r="F123"/>
  <c r="J19"/>
  <c r="J17"/>
  <c r="E17"/>
  <c r="F122"/>
  <c r="J16"/>
  <c r="J14"/>
  <c r="J120"/>
  <c r="E7"/>
  <c r="E85"/>
  <c i="16" r="J39"/>
  <c r="J38"/>
  <c i="1" r="AY124"/>
  <c i="16" r="J37"/>
  <c i="1" r="AX124"/>
  <c i="16" r="BI158"/>
  <c r="BH158"/>
  <c r="BG158"/>
  <c r="BF158"/>
  <c r="T158"/>
  <c r="T157"/>
  <c r="T156"/>
  <c r="R158"/>
  <c r="R157"/>
  <c r="R156"/>
  <c r="P158"/>
  <c r="P157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91"/>
  <c r="E89"/>
  <c r="J26"/>
  <c r="E26"/>
  <c r="J94"/>
  <c r="J25"/>
  <c r="J23"/>
  <c r="E23"/>
  <c r="J122"/>
  <c r="J22"/>
  <c r="J20"/>
  <c r="E20"/>
  <c r="F123"/>
  <c r="J19"/>
  <c r="J17"/>
  <c r="E17"/>
  <c r="F122"/>
  <c r="J16"/>
  <c r="J14"/>
  <c r="J91"/>
  <c r="E7"/>
  <c r="E114"/>
  <c i="15" r="J39"/>
  <c r="J38"/>
  <c i="1" r="AY122"/>
  <c i="15" r="J37"/>
  <c i="1" r="AX122"/>
  <c i="15" r="BI158"/>
  <c r="BH158"/>
  <c r="BG158"/>
  <c r="BF158"/>
  <c r="T158"/>
  <c r="T157"/>
  <c r="T156"/>
  <c r="R158"/>
  <c r="R157"/>
  <c r="R156"/>
  <c r="P158"/>
  <c r="P157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91"/>
  <c r="E89"/>
  <c r="J26"/>
  <c r="E26"/>
  <c r="J94"/>
  <c r="J25"/>
  <c r="J23"/>
  <c r="E23"/>
  <c r="J122"/>
  <c r="J22"/>
  <c r="J20"/>
  <c r="E20"/>
  <c r="F123"/>
  <c r="J19"/>
  <c r="J17"/>
  <c r="E17"/>
  <c r="F122"/>
  <c r="J16"/>
  <c r="J14"/>
  <c r="J120"/>
  <c r="E7"/>
  <c r="E85"/>
  <c i="14" r="J39"/>
  <c r="J38"/>
  <c i="1" r="AY120"/>
  <c i="14" r="J37"/>
  <c i="1" r="AX120"/>
  <c i="14" r="BI158"/>
  <c r="BH158"/>
  <c r="BG158"/>
  <c r="BF158"/>
  <c r="T158"/>
  <c r="T157"/>
  <c r="T156"/>
  <c r="R158"/>
  <c r="R157"/>
  <c r="R156"/>
  <c r="P158"/>
  <c r="P157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91"/>
  <c r="E89"/>
  <c r="J26"/>
  <c r="E26"/>
  <c r="J94"/>
  <c r="J25"/>
  <c r="J23"/>
  <c r="E23"/>
  <c r="J93"/>
  <c r="J22"/>
  <c r="J20"/>
  <c r="E20"/>
  <c r="F94"/>
  <c r="J19"/>
  <c r="J17"/>
  <c r="E17"/>
  <c r="F122"/>
  <c r="J16"/>
  <c r="J14"/>
  <c r="J91"/>
  <c r="E7"/>
  <c r="E114"/>
  <c i="13" r="J39"/>
  <c r="J38"/>
  <c i="1" r="AY118"/>
  <c i="13" r="J37"/>
  <c i="1" r="AX118"/>
  <c i="13" r="BI158"/>
  <c r="BH158"/>
  <c r="BG158"/>
  <c r="BF158"/>
  <c r="T158"/>
  <c r="T157"/>
  <c r="T156"/>
  <c r="R158"/>
  <c r="R157"/>
  <c r="R156"/>
  <c r="P158"/>
  <c r="P157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91"/>
  <c r="E89"/>
  <c r="J26"/>
  <c r="E26"/>
  <c r="J123"/>
  <c r="J25"/>
  <c r="J23"/>
  <c r="E23"/>
  <c r="J122"/>
  <c r="J22"/>
  <c r="J20"/>
  <c r="E20"/>
  <c r="F94"/>
  <c r="J19"/>
  <c r="J17"/>
  <c r="E17"/>
  <c r="F122"/>
  <c r="J16"/>
  <c r="J14"/>
  <c r="J91"/>
  <c r="E7"/>
  <c r="E114"/>
  <c i="12" r="J39"/>
  <c r="J38"/>
  <c i="1" r="AY116"/>
  <c i="12" r="J37"/>
  <c i="1" r="AX116"/>
  <c i="12" r="BI158"/>
  <c r="BH158"/>
  <c r="BG158"/>
  <c r="BF158"/>
  <c r="T158"/>
  <c r="T157"/>
  <c r="T156"/>
  <c r="R158"/>
  <c r="R157"/>
  <c r="R156"/>
  <c r="P158"/>
  <c r="P157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91"/>
  <c r="E89"/>
  <c r="J26"/>
  <c r="E26"/>
  <c r="J94"/>
  <c r="J25"/>
  <c r="J23"/>
  <c r="E23"/>
  <c r="J93"/>
  <c r="J22"/>
  <c r="J20"/>
  <c r="E20"/>
  <c r="F123"/>
  <c r="J19"/>
  <c r="J17"/>
  <c r="E17"/>
  <c r="F122"/>
  <c r="J16"/>
  <c r="J14"/>
  <c r="J91"/>
  <c r="E7"/>
  <c r="E114"/>
  <c i="11" r="J39"/>
  <c r="J38"/>
  <c i="1" r="AY114"/>
  <c i="11" r="J37"/>
  <c i="1" r="AX114"/>
  <c i="11" r="BI151"/>
  <c r="BH151"/>
  <c r="BG151"/>
  <c r="BF151"/>
  <c r="T151"/>
  <c r="T150"/>
  <c r="T149"/>
  <c r="R151"/>
  <c r="R150"/>
  <c r="R149"/>
  <c r="P151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91"/>
  <c r="E89"/>
  <c r="J26"/>
  <c r="E26"/>
  <c r="J94"/>
  <c r="J25"/>
  <c r="J23"/>
  <c r="E23"/>
  <c r="J121"/>
  <c r="J22"/>
  <c r="J20"/>
  <c r="E20"/>
  <c r="F94"/>
  <c r="J19"/>
  <c r="J17"/>
  <c r="E17"/>
  <c r="F93"/>
  <c r="J16"/>
  <c r="J14"/>
  <c r="J119"/>
  <c r="E7"/>
  <c r="E85"/>
  <c i="10" r="J39"/>
  <c r="J38"/>
  <c i="1" r="AY112"/>
  <c i="10" r="J37"/>
  <c i="1" r="AX112"/>
  <c i="10" r="BI151"/>
  <c r="BH151"/>
  <c r="BG151"/>
  <c r="BF151"/>
  <c r="T151"/>
  <c r="T150"/>
  <c r="T149"/>
  <c r="R151"/>
  <c r="R150"/>
  <c r="R149"/>
  <c r="P151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91"/>
  <c r="E89"/>
  <c r="J26"/>
  <c r="E26"/>
  <c r="J122"/>
  <c r="J25"/>
  <c r="J23"/>
  <c r="E23"/>
  <c r="J121"/>
  <c r="J22"/>
  <c r="J20"/>
  <c r="E20"/>
  <c r="F94"/>
  <c r="J19"/>
  <c r="J17"/>
  <c r="E17"/>
  <c r="F121"/>
  <c r="J16"/>
  <c r="J14"/>
  <c r="J119"/>
  <c r="E7"/>
  <c r="E113"/>
  <c i="9" r="J39"/>
  <c r="J38"/>
  <c i="1" r="AY110"/>
  <c i="9" r="J37"/>
  <c i="1" r="AX110"/>
  <c i="9" r="BI151"/>
  <c r="BH151"/>
  <c r="BG151"/>
  <c r="BF151"/>
  <c r="T151"/>
  <c r="T150"/>
  <c r="T149"/>
  <c r="R151"/>
  <c r="R150"/>
  <c r="R149"/>
  <c r="P151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91"/>
  <c r="E89"/>
  <c r="J26"/>
  <c r="E26"/>
  <c r="J94"/>
  <c r="J25"/>
  <c r="J23"/>
  <c r="E23"/>
  <c r="J121"/>
  <c r="J22"/>
  <c r="J20"/>
  <c r="E20"/>
  <c r="F94"/>
  <c r="J19"/>
  <c r="J17"/>
  <c r="E17"/>
  <c r="F121"/>
  <c r="J16"/>
  <c r="J14"/>
  <c r="J119"/>
  <c r="E7"/>
  <c r="E85"/>
  <c i="8" r="J39"/>
  <c r="J38"/>
  <c i="1" r="AY108"/>
  <c i="8" r="J37"/>
  <c i="1" r="AX108"/>
  <c i="8" r="BI151"/>
  <c r="BH151"/>
  <c r="BG151"/>
  <c r="BF151"/>
  <c r="T151"/>
  <c r="T150"/>
  <c r="T149"/>
  <c r="R151"/>
  <c r="R150"/>
  <c r="R149"/>
  <c r="P151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91"/>
  <c r="E89"/>
  <c r="J26"/>
  <c r="E26"/>
  <c r="J94"/>
  <c r="J25"/>
  <c r="J23"/>
  <c r="E23"/>
  <c r="J93"/>
  <c r="J22"/>
  <c r="J20"/>
  <c r="E20"/>
  <c r="F122"/>
  <c r="J19"/>
  <c r="J17"/>
  <c r="E17"/>
  <c r="F121"/>
  <c r="J16"/>
  <c r="J14"/>
  <c r="J91"/>
  <c r="E7"/>
  <c r="E113"/>
  <c i="7" r="J39"/>
  <c r="J38"/>
  <c i="1" r="AY106"/>
  <c i="7" r="J37"/>
  <c i="1" r="AX106"/>
  <c i="7" r="BI151"/>
  <c r="BH151"/>
  <c r="BG151"/>
  <c r="BF151"/>
  <c r="T151"/>
  <c r="T150"/>
  <c r="T149"/>
  <c r="R151"/>
  <c r="R150"/>
  <c r="R149"/>
  <c r="P151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91"/>
  <c r="E89"/>
  <c r="J26"/>
  <c r="E26"/>
  <c r="J122"/>
  <c r="J25"/>
  <c r="J23"/>
  <c r="E23"/>
  <c r="J121"/>
  <c r="J22"/>
  <c r="J20"/>
  <c r="E20"/>
  <c r="F122"/>
  <c r="J19"/>
  <c r="J17"/>
  <c r="E17"/>
  <c r="F121"/>
  <c r="J16"/>
  <c r="J14"/>
  <c r="J91"/>
  <c r="E7"/>
  <c r="E113"/>
  <c i="6" r="J39"/>
  <c r="J38"/>
  <c i="1" r="AY104"/>
  <c i="6" r="J37"/>
  <c i="1" r="AX104"/>
  <c i="6" r="BI151"/>
  <c r="BH151"/>
  <c r="BG151"/>
  <c r="BF151"/>
  <c r="T151"/>
  <c r="T150"/>
  <c r="T149"/>
  <c r="R151"/>
  <c r="R150"/>
  <c r="R149"/>
  <c r="P151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91"/>
  <c r="E89"/>
  <c r="J26"/>
  <c r="E26"/>
  <c r="J122"/>
  <c r="J25"/>
  <c r="J23"/>
  <c r="E23"/>
  <c r="J93"/>
  <c r="J22"/>
  <c r="J20"/>
  <c r="E20"/>
  <c r="F122"/>
  <c r="J19"/>
  <c r="J17"/>
  <c r="E17"/>
  <c r="F121"/>
  <c r="J16"/>
  <c r="J14"/>
  <c r="J91"/>
  <c r="E7"/>
  <c r="E113"/>
  <c i="5" r="J39"/>
  <c r="J38"/>
  <c i="1" r="AY102"/>
  <c i="5" r="J37"/>
  <c i="1" r="AX102"/>
  <c i="5" r="BI151"/>
  <c r="BH151"/>
  <c r="BG151"/>
  <c r="BF151"/>
  <c r="T151"/>
  <c r="T150"/>
  <c r="T149"/>
  <c r="R151"/>
  <c r="R150"/>
  <c r="R149"/>
  <c r="P151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91"/>
  <c r="E89"/>
  <c r="J26"/>
  <c r="E26"/>
  <c r="J122"/>
  <c r="J25"/>
  <c r="J23"/>
  <c r="E23"/>
  <c r="J121"/>
  <c r="J22"/>
  <c r="J20"/>
  <c r="E20"/>
  <c r="F122"/>
  <c r="J19"/>
  <c r="J17"/>
  <c r="E17"/>
  <c r="F93"/>
  <c r="J16"/>
  <c r="J14"/>
  <c r="J119"/>
  <c r="E7"/>
  <c r="E113"/>
  <c i="4" r="J39"/>
  <c r="J38"/>
  <c i="1" r="AY100"/>
  <c i="4" r="J37"/>
  <c i="1" r="AX100"/>
  <c i="4" r="BI151"/>
  <c r="BH151"/>
  <c r="BG151"/>
  <c r="BF151"/>
  <c r="T151"/>
  <c r="T150"/>
  <c r="T149"/>
  <c r="R151"/>
  <c r="R150"/>
  <c r="R149"/>
  <c r="P151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91"/>
  <c r="E89"/>
  <c r="J26"/>
  <c r="E26"/>
  <c r="J94"/>
  <c r="J25"/>
  <c r="J23"/>
  <c r="E23"/>
  <c r="J121"/>
  <c r="J22"/>
  <c r="J20"/>
  <c r="E20"/>
  <c r="F122"/>
  <c r="J19"/>
  <c r="J17"/>
  <c r="E17"/>
  <c r="F93"/>
  <c r="J16"/>
  <c r="J14"/>
  <c r="J119"/>
  <c r="E7"/>
  <c r="E113"/>
  <c i="3" r="J39"/>
  <c r="J38"/>
  <c i="1" r="AY98"/>
  <c i="3" r="J37"/>
  <c i="1" r="AX98"/>
  <c i="3" r="BI151"/>
  <c r="BH151"/>
  <c r="BG151"/>
  <c r="BF151"/>
  <c r="T151"/>
  <c r="T150"/>
  <c r="T149"/>
  <c r="R151"/>
  <c r="R150"/>
  <c r="R149"/>
  <c r="P151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91"/>
  <c r="E89"/>
  <c r="J26"/>
  <c r="E26"/>
  <c r="J122"/>
  <c r="J25"/>
  <c r="J23"/>
  <c r="E23"/>
  <c r="J121"/>
  <c r="J22"/>
  <c r="J20"/>
  <c r="E20"/>
  <c r="F94"/>
  <c r="J19"/>
  <c r="J17"/>
  <c r="E17"/>
  <c r="F121"/>
  <c r="J16"/>
  <c r="J14"/>
  <c r="J91"/>
  <c r="E7"/>
  <c r="E113"/>
  <c i="2" r="J39"/>
  <c r="J38"/>
  <c i="1" r="AY96"/>
  <c i="2" r="J37"/>
  <c i="1" r="AX96"/>
  <c i="2" r="BI151"/>
  <c r="BH151"/>
  <c r="BG151"/>
  <c r="BF151"/>
  <c r="T151"/>
  <c r="T150"/>
  <c r="T149"/>
  <c r="R151"/>
  <c r="R150"/>
  <c r="R149"/>
  <c r="P151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91"/>
  <c r="E89"/>
  <c r="J26"/>
  <c r="E26"/>
  <c r="J122"/>
  <c r="J25"/>
  <c r="J23"/>
  <c r="E23"/>
  <c r="J93"/>
  <c r="J22"/>
  <c r="J20"/>
  <c r="E20"/>
  <c r="F122"/>
  <c r="J19"/>
  <c r="J17"/>
  <c r="E17"/>
  <c r="F93"/>
  <c r="J16"/>
  <c r="J14"/>
  <c r="J119"/>
  <c r="E7"/>
  <c r="E113"/>
  <c i="1" r="L90"/>
  <c r="AM90"/>
  <c r="AM89"/>
  <c r="L89"/>
  <c r="AM87"/>
  <c r="L87"/>
  <c r="L85"/>
  <c r="L84"/>
  <c i="2" r="BK151"/>
  <c i="1" r="AS127"/>
  <c r="AS103"/>
  <c i="2" r="BK131"/>
  <c i="1" r="AS99"/>
  <c i="2" r="J128"/>
  <c r="J135"/>
  <c i="1" r="AS117"/>
  <c i="2" r="BK139"/>
  <c i="3" r="J148"/>
  <c r="J140"/>
  <c r="BK132"/>
  <c r="J138"/>
  <c r="BK143"/>
  <c r="BK142"/>
  <c r="J142"/>
  <c i="4" r="J143"/>
  <c r="J130"/>
  <c r="BK143"/>
  <c r="BK133"/>
  <c r="BK129"/>
  <c r="BK132"/>
  <c i="5" r="BK138"/>
  <c r="BK147"/>
  <c r="J145"/>
  <c r="J151"/>
  <c r="J131"/>
  <c r="BK137"/>
  <c r="BK128"/>
  <c i="6" r="J139"/>
  <c r="BK148"/>
  <c r="BK151"/>
  <c r="BK133"/>
  <c r="BK139"/>
  <c r="J151"/>
  <c r="J134"/>
  <c r="J137"/>
  <c i="7" r="BK138"/>
  <c r="BK128"/>
  <c r="BK131"/>
  <c r="J132"/>
  <c r="BK137"/>
  <c r="J137"/>
  <c r="J130"/>
  <c i="8" r="J136"/>
  <c r="J131"/>
  <c r="BK134"/>
  <c r="BK132"/>
  <c r="J139"/>
  <c r="BK148"/>
  <c r="J129"/>
  <c i="9" r="J142"/>
  <c r="J151"/>
  <c r="J144"/>
  <c r="BK128"/>
  <c r="BK133"/>
  <c r="J148"/>
  <c r="BK132"/>
  <c i="10" r="BK140"/>
  <c r="BK129"/>
  <c r="BK135"/>
  <c r="BK144"/>
  <c r="J131"/>
  <c r="J151"/>
  <c r="BK133"/>
  <c i="11" r="BK130"/>
  <c r="J130"/>
  <c i="12" r="J149"/>
  <c r="BK139"/>
  <c r="J153"/>
  <c r="BK138"/>
  <c r="J129"/>
  <c r="BK142"/>
  <c r="BK146"/>
  <c r="BK155"/>
  <c i="13" r="BK139"/>
  <c r="BK130"/>
  <c r="J130"/>
  <c r="J139"/>
  <c r="BK158"/>
  <c r="J137"/>
  <c r="J150"/>
  <c r="J134"/>
  <c i="14" r="J147"/>
  <c r="J136"/>
  <c r="BK152"/>
  <c r="J143"/>
  <c r="J152"/>
  <c r="BK153"/>
  <c r="BK131"/>
  <c r="BK139"/>
  <c r="J138"/>
  <c i="15" r="BK153"/>
  <c r="BK133"/>
  <c r="J143"/>
  <c r="BK158"/>
  <c r="J139"/>
  <c r="J152"/>
  <c r="BK155"/>
  <c r="BK145"/>
  <c r="BK146"/>
  <c r="J133"/>
  <c i="16" r="J152"/>
  <c r="BK141"/>
  <c r="BK158"/>
  <c r="BK154"/>
  <c r="J143"/>
  <c r="J131"/>
  <c r="BK136"/>
  <c r="J138"/>
  <c r="BK145"/>
  <c r="BK132"/>
  <c i="17" r="BK158"/>
  <c r="BK146"/>
  <c r="J155"/>
  <c r="BK136"/>
  <c r="BK145"/>
  <c r="BK135"/>
  <c r="J138"/>
  <c r="J142"/>
  <c r="J130"/>
  <c i="18" r="J155"/>
  <c r="J133"/>
  <c r="BK141"/>
  <c r="J143"/>
  <c r="BK132"/>
  <c r="BK135"/>
  <c r="BK147"/>
  <c r="J130"/>
  <c r="J138"/>
  <c i="2" r="BK141"/>
  <c r="BK142"/>
  <c r="J139"/>
  <c i="1" r="AS125"/>
  <c i="2" r="BK148"/>
  <c i="1" r="AS115"/>
  <c i="2" r="BK136"/>
  <c i="1" r="AS121"/>
  <c i="2" r="J136"/>
  <c i="1" r="AS95"/>
  <c i="3" r="J129"/>
  <c r="BK136"/>
  <c r="BK141"/>
  <c r="J128"/>
  <c r="J144"/>
  <c r="BK144"/>
  <c r="BK133"/>
  <c i="4" r="BK147"/>
  <c r="BK137"/>
  <c r="J147"/>
  <c r="BK142"/>
  <c r="J134"/>
  <c r="BK131"/>
  <c r="J135"/>
  <c r="BK138"/>
  <c i="5" r="J136"/>
  <c r="BK143"/>
  <c r="J139"/>
  <c r="J134"/>
  <c r="J132"/>
  <c r="J133"/>
  <c i="6" r="J141"/>
  <c r="J147"/>
  <c r="J132"/>
  <c r="BK137"/>
  <c r="BK131"/>
  <c r="J135"/>
  <c r="J144"/>
  <c r="J129"/>
  <c i="7" r="J147"/>
  <c r="BK148"/>
  <c r="BK143"/>
  <c r="J143"/>
  <c r="J145"/>
  <c r="J144"/>
  <c r="J131"/>
  <c i="8" r="BK147"/>
  <c r="BK137"/>
  <c r="BK139"/>
  <c r="BK141"/>
  <c r="BK140"/>
  <c r="BK131"/>
  <c r="BK138"/>
  <c i="9" r="BK140"/>
  <c r="J134"/>
  <c r="J139"/>
  <c r="BK148"/>
  <c r="BK145"/>
  <c r="J131"/>
  <c r="BK130"/>
  <c i="10" r="J137"/>
  <c r="J144"/>
  <c r="BK136"/>
  <c r="J145"/>
  <c r="J136"/>
  <c r="J142"/>
  <c r="BK131"/>
  <c i="11" r="BK139"/>
  <c r="BK144"/>
  <c r="BK145"/>
  <c r="J133"/>
  <c i="12" r="J144"/>
  <c r="BK130"/>
  <c r="BK144"/>
  <c r="J155"/>
  <c r="J143"/>
  <c r="J130"/>
  <c r="J142"/>
  <c i="13" r="J153"/>
  <c r="BK154"/>
  <c r="J155"/>
  <c r="J154"/>
  <c r="J140"/>
  <c r="BK131"/>
  <c r="J145"/>
  <c r="BK134"/>
  <c r="J147"/>
  <c r="J131"/>
  <c i="14" r="J145"/>
  <c r="J154"/>
  <c r="BK136"/>
  <c r="J141"/>
  <c r="BK147"/>
  <c r="BK145"/>
  <c r="BK134"/>
  <c r="J146"/>
  <c i="15" r="J135"/>
  <c r="J146"/>
  <c r="BK134"/>
  <c r="J154"/>
  <c r="J141"/>
  <c r="J131"/>
  <c r="BK140"/>
  <c r="J153"/>
  <c r="J132"/>
  <c i="16" r="J158"/>
  <c r="BK150"/>
  <c r="J132"/>
  <c r="BK147"/>
  <c r="J150"/>
  <c r="BK142"/>
  <c r="J153"/>
  <c r="BK130"/>
  <c r="BK135"/>
  <c r="J139"/>
  <c i="17" r="BK129"/>
  <c r="J140"/>
  <c r="J154"/>
  <c r="J133"/>
  <c r="BK142"/>
  <c r="BK153"/>
  <c r="J139"/>
  <c r="J152"/>
  <c r="BK132"/>
  <c i="18" r="BK154"/>
  <c r="BK155"/>
  <c r="J131"/>
  <c r="J140"/>
  <c r="J152"/>
  <c r="BK129"/>
  <c r="BK139"/>
  <c r="BK150"/>
  <c r="BK142"/>
  <c i="2" r="J140"/>
  <c r="J151"/>
  <c r="J145"/>
  <c r="J134"/>
  <c i="1" r="AS107"/>
  <c i="2" r="J137"/>
  <c r="J148"/>
  <c r="BK134"/>
  <c r="BK147"/>
  <c r="J133"/>
  <c i="3" r="BK140"/>
  <c r="J133"/>
  <c r="J131"/>
  <c r="J145"/>
  <c r="BK139"/>
  <c r="J136"/>
  <c i="4" r="J148"/>
  <c r="BK134"/>
  <c r="J145"/>
  <c r="BK141"/>
  <c r="J128"/>
  <c r="BK128"/>
  <c r="J132"/>
  <c i="5" r="BK132"/>
  <c r="J128"/>
  <c r="J137"/>
  <c r="J144"/>
  <c r="J148"/>
  <c r="BK131"/>
  <c i="6" r="J148"/>
  <c r="J133"/>
  <c r="BK138"/>
  <c r="BK145"/>
  <c r="BK147"/>
  <c r="J131"/>
  <c r="BK136"/>
  <c i="7" r="BK134"/>
  <c r="BK145"/>
  <c r="BK139"/>
  <c r="J142"/>
  <c r="J148"/>
  <c r="BK130"/>
  <c r="J138"/>
  <c i="8" r="J151"/>
  <c r="BK128"/>
  <c r="J143"/>
  <c r="BK145"/>
  <c r="BK135"/>
  <c r="BK143"/>
  <c i="9" r="J143"/>
  <c r="BK135"/>
  <c r="BK144"/>
  <c r="BK131"/>
  <c r="J130"/>
  <c r="J137"/>
  <c r="J140"/>
  <c i="10" r="J134"/>
  <c r="BK139"/>
  <c r="BK151"/>
  <c r="J141"/>
  <c r="BK134"/>
  <c r="BK137"/>
  <c r="BK147"/>
  <c i="11" r="J145"/>
  <c r="BK141"/>
  <c r="J135"/>
  <c r="J129"/>
  <c r="J140"/>
  <c r="BK131"/>
  <c i="12" r="J139"/>
  <c r="J147"/>
  <c r="J137"/>
  <c r="BK145"/>
  <c r="J133"/>
  <c r="BK153"/>
  <c r="BK140"/>
  <c r="J136"/>
  <c r="BK133"/>
  <c i="13" r="BK147"/>
  <c r="BK132"/>
  <c r="J152"/>
  <c r="BK145"/>
  <c r="BK155"/>
  <c r="J143"/>
  <c r="J132"/>
  <c r="J138"/>
  <c i="14" r="BK144"/>
  <c r="BK132"/>
  <c r="BK149"/>
  <c r="BK158"/>
  <c r="BK129"/>
  <c r="J129"/>
  <c r="J140"/>
  <c i="16" r="J140"/>
  <c r="J145"/>
  <c r="J142"/>
  <c r="BK134"/>
  <c i="17" r="BK131"/>
  <c r="J134"/>
  <c r="BK139"/>
  <c r="BK155"/>
  <c r="BK138"/>
  <c r="BK154"/>
  <c r="BK134"/>
  <c i="18" r="J153"/>
  <c r="J144"/>
  <c r="BK144"/>
  <c r="J154"/>
  <c r="BK130"/>
  <c r="J136"/>
  <c r="J147"/>
  <c r="J134"/>
  <c i="2" r="BK129"/>
  <c r="J132"/>
  <c r="BK140"/>
  <c r="BK133"/>
  <c i="1" r="AS109"/>
  <c i="2" r="BK130"/>
  <c r="J142"/>
  <c r="BK132"/>
  <c r="J144"/>
  <c r="J131"/>
  <c i="3" r="J151"/>
  <c r="BK145"/>
  <c r="BK148"/>
  <c r="BK130"/>
  <c r="BK138"/>
  <c r="J141"/>
  <c r="J130"/>
  <c r="BK128"/>
  <c i="4" r="J142"/>
  <c r="BK136"/>
  <c r="BK148"/>
  <c r="J137"/>
  <c r="BK135"/>
  <c r="J133"/>
  <c r="J129"/>
  <c i="5" r="BK135"/>
  <c r="BK144"/>
  <c r="J143"/>
  <c r="J130"/>
  <c r="BK134"/>
  <c r="BK145"/>
  <c r="BK130"/>
  <c i="6" r="J145"/>
  <c r="BK135"/>
  <c r="J140"/>
  <c r="BK144"/>
  <c r="BK129"/>
  <c r="BK140"/>
  <c r="J138"/>
  <c r="J128"/>
  <c i="7" r="BK135"/>
  <c r="BK133"/>
  <c r="BK136"/>
  <c r="J140"/>
  <c r="BK129"/>
  <c r="J139"/>
  <c r="BK141"/>
  <c r="J128"/>
  <c i="8" r="J134"/>
  <c r="J132"/>
  <c r="J140"/>
  <c r="BK129"/>
  <c r="J128"/>
  <c r="BK133"/>
  <c r="BK144"/>
  <c i="9" r="J128"/>
  <c r="J129"/>
  <c r="BK137"/>
  <c r="J135"/>
  <c r="BK139"/>
  <c r="J145"/>
  <c r="BK129"/>
  <c i="10" r="J139"/>
  <c r="BK128"/>
  <c r="J138"/>
  <c r="J148"/>
  <c r="BK138"/>
  <c r="J128"/>
  <c r="BK130"/>
  <c r="BK143"/>
  <c i="11" r="J148"/>
  <c r="J132"/>
  <c r="J147"/>
  <c i="12" r="BK129"/>
  <c r="BK141"/>
  <c r="BK135"/>
  <c r="BK152"/>
  <c r="J134"/>
  <c r="BK158"/>
  <c r="BK149"/>
  <c r="BK137"/>
  <c r="J141"/>
  <c r="BK147"/>
  <c i="13" r="J158"/>
  <c r="BK143"/>
  <c r="BK140"/>
  <c r="J136"/>
  <c r="BK153"/>
  <c r="BK137"/>
  <c r="BK150"/>
  <c r="BK135"/>
  <c r="BK149"/>
  <c i="14" r="J155"/>
  <c r="BK130"/>
  <c r="BK146"/>
  <c r="BK155"/>
  <c r="BK133"/>
  <c r="J139"/>
  <c r="BK143"/>
  <c r="J130"/>
  <c r="J134"/>
  <c i="15" r="J150"/>
  <c r="J158"/>
  <c r="J136"/>
  <c r="BK144"/>
  <c r="J129"/>
  <c r="J137"/>
  <c r="BK147"/>
  <c r="J149"/>
  <c r="BK139"/>
  <c i="16" r="J147"/>
  <c r="BK133"/>
  <c r="J130"/>
  <c r="BK152"/>
  <c r="BK140"/>
  <c r="BK144"/>
  <c r="BK146"/>
  <c r="J134"/>
  <c i="17" r="BK150"/>
  <c r="BK143"/>
  <c r="J147"/>
  <c r="J146"/>
  <c r="J136"/>
  <c r="J143"/>
  <c r="J153"/>
  <c r="BK137"/>
  <c i="18" r="BK146"/>
  <c r="BK136"/>
  <c r="J141"/>
  <c r="J137"/>
  <c r="BK153"/>
  <c r="BK134"/>
  <c r="J146"/>
  <c r="J129"/>
  <c i="2" r="J130"/>
  <c r="BK128"/>
  <c r="BK137"/>
  <c i="1" r="AS123"/>
  <c i="2" r="BK135"/>
  <c r="J147"/>
  <c r="J129"/>
  <c r="J141"/>
  <c i="1" r="AS105"/>
  <c i="3" r="BK135"/>
  <c r="J137"/>
  <c r="J143"/>
  <c r="BK147"/>
  <c r="BK129"/>
  <c r="J134"/>
  <c r="BK137"/>
  <c i="4" r="J151"/>
  <c r="J140"/>
  <c r="BK151"/>
  <c r="BK144"/>
  <c r="BK139"/>
  <c r="J131"/>
  <c r="BK140"/>
  <c r="J141"/>
  <c i="5" r="J147"/>
  <c r="BK142"/>
  <c r="J140"/>
  <c r="BK139"/>
  <c r="BK136"/>
  <c r="J135"/>
  <c r="BK129"/>
  <c r="BK140"/>
  <c r="J142"/>
  <c r="BK141"/>
  <c r="J129"/>
  <c i="6" r="J143"/>
  <c r="BK130"/>
  <c r="BK134"/>
  <c r="J136"/>
  <c r="BK141"/>
  <c r="J142"/>
  <c r="BK142"/>
  <c i="7" r="BK142"/>
  <c r="BK147"/>
  <c r="BK140"/>
  <c r="J133"/>
  <c r="J134"/>
  <c r="J135"/>
  <c i="8" r="J142"/>
  <c r="J141"/>
  <c r="BK142"/>
  <c r="J130"/>
  <c r="J138"/>
  <c r="BK136"/>
  <c r="J147"/>
  <c i="9" r="BK142"/>
  <c r="J138"/>
  <c r="BK141"/>
  <c r="J132"/>
  <c r="BK143"/>
  <c r="BK147"/>
  <c i="10" r="BK145"/>
  <c r="J147"/>
  <c r="J133"/>
  <c r="J135"/>
  <c r="J140"/>
  <c i="11" r="J131"/>
  <c r="J128"/>
  <c r="BK148"/>
  <c r="J143"/>
  <c r="J142"/>
  <c r="J141"/>
  <c r="BK140"/>
  <c r="J139"/>
  <c r="J138"/>
  <c r="J136"/>
  <c r="BK133"/>
  <c r="BK129"/>
  <c r="BK151"/>
  <c r="BK147"/>
  <c r="J144"/>
  <c r="BK143"/>
  <c r="BK138"/>
  <c r="BK137"/>
  <c r="BK136"/>
  <c r="BK142"/>
  <c r="BK132"/>
  <c r="J151"/>
  <c r="J137"/>
  <c i="12" r="BK136"/>
  <c r="J140"/>
  <c r="J154"/>
  <c r="J146"/>
  <c r="J132"/>
  <c r="BK154"/>
  <c r="J145"/>
  <c r="BK131"/>
  <c r="J152"/>
  <c i="13" r="J146"/>
  <c r="BK142"/>
  <c r="J133"/>
  <c r="J141"/>
  <c r="J129"/>
  <c r="J142"/>
  <c r="BK136"/>
  <c r="J144"/>
  <c i="14" r="BK141"/>
  <c r="J153"/>
  <c r="BK142"/>
  <c r="J142"/>
  <c r="J150"/>
  <c r="J135"/>
  <c r="J132"/>
  <c r="BK140"/>
  <c r="J131"/>
  <c i="15" r="J145"/>
  <c r="J138"/>
  <c r="BK149"/>
  <c r="J130"/>
  <c r="BK150"/>
  <c r="BK135"/>
  <c r="BK138"/>
  <c r="BK129"/>
  <c r="BK143"/>
  <c r="BK132"/>
  <c r="BK142"/>
  <c r="BK131"/>
  <c i="16" r="BK155"/>
  <c r="J149"/>
  <c r="J135"/>
  <c r="BK138"/>
  <c r="BK153"/>
  <c r="BK137"/>
  <c r="J141"/>
  <c r="BK149"/>
  <c r="J137"/>
  <c r="J144"/>
  <c i="17" r="BK149"/>
  <c r="BK152"/>
  <c r="J137"/>
  <c r="J149"/>
  <c r="J135"/>
  <c r="BK140"/>
  <c r="J145"/>
  <c r="BK130"/>
  <c r="BK141"/>
  <c r="J129"/>
  <c i="18" r="J135"/>
  <c r="BK149"/>
  <c r="J158"/>
  <c r="J139"/>
  <c r="J142"/>
  <c r="BK131"/>
  <c r="BK140"/>
  <c r="J149"/>
  <c r="BK133"/>
  <c i="2" r="BK144"/>
  <c i="1" r="AS97"/>
  <c i="2" r="BK143"/>
  <c r="J138"/>
  <c i="1" r="AS119"/>
  <c i="2" r="BK145"/>
  <c i="1" r="AS111"/>
  <c i="2" r="BK138"/>
  <c i="1" r="AS101"/>
  <c i="2" r="J143"/>
  <c i="1" r="AS113"/>
  <c i="3" r="J147"/>
  <c r="J139"/>
  <c r="BK151"/>
  <c r="BK134"/>
  <c r="J132"/>
  <c r="J135"/>
  <c r="BK131"/>
  <c i="4" r="BK145"/>
  <c r="J138"/>
  <c r="J144"/>
  <c r="J136"/>
  <c r="BK130"/>
  <c r="J139"/>
  <c i="5" r="BK148"/>
  <c r="BK151"/>
  <c r="J138"/>
  <c r="BK133"/>
  <c r="J141"/>
  <c r="F36"/>
  <c i="6" r="BK143"/>
  <c r="J130"/>
  <c r="BK132"/>
  <c r="BK128"/>
  <c i="7" r="BK151"/>
  <c r="J151"/>
  <c r="BK144"/>
  <c r="J136"/>
  <c r="J141"/>
  <c r="J129"/>
  <c r="BK132"/>
  <c i="8" r="J148"/>
  <c r="J133"/>
  <c r="BK151"/>
  <c r="J135"/>
  <c r="J144"/>
  <c r="J145"/>
  <c r="BK130"/>
  <c r="J137"/>
  <c i="9" r="BK138"/>
  <c r="J136"/>
  <c r="J147"/>
  <c r="J133"/>
  <c r="BK134"/>
  <c r="J141"/>
  <c r="BK151"/>
  <c r="BK136"/>
  <c i="10" r="BK142"/>
  <c r="BK132"/>
  <c r="BK141"/>
  <c r="J129"/>
  <c r="J143"/>
  <c r="J130"/>
  <c r="J132"/>
  <c r="BK148"/>
  <c i="11" r="BK134"/>
  <c r="J134"/>
  <c r="BK135"/>
  <c r="BK128"/>
  <c i="12" r="J158"/>
  <c r="BK132"/>
  <c r="BK150"/>
  <c r="J135"/>
  <c r="J131"/>
  <c r="J150"/>
  <c r="J138"/>
  <c r="BK143"/>
  <c r="BK134"/>
  <c i="13" r="BK144"/>
  <c r="J149"/>
  <c r="BK138"/>
  <c r="BK146"/>
  <c r="BK133"/>
  <c r="BK152"/>
  <c r="BK141"/>
  <c r="BK129"/>
  <c r="J135"/>
  <c i="14" r="J149"/>
  <c r="BK138"/>
  <c r="J158"/>
  <c r="BK137"/>
  <c r="BK135"/>
  <c r="J144"/>
  <c r="BK154"/>
  <c r="J137"/>
  <c r="BK150"/>
  <c r="J133"/>
  <c i="15" r="J147"/>
  <c r="J140"/>
  <c r="BK152"/>
  <c r="J142"/>
  <c r="J155"/>
  <c r="BK137"/>
  <c r="J144"/>
  <c r="BK136"/>
  <c r="BK154"/>
  <c r="J134"/>
  <c r="BK141"/>
  <c r="BK130"/>
  <c i="16" r="J154"/>
  <c r="BK139"/>
  <c r="BK131"/>
  <c r="BK129"/>
  <c r="J146"/>
  <c r="J129"/>
  <c r="J133"/>
  <c r="BK143"/>
  <c r="J155"/>
  <c r="J136"/>
  <c i="17" r="BK133"/>
  <c r="J150"/>
  <c r="J158"/>
  <c r="J144"/>
  <c r="J132"/>
  <c r="J141"/>
  <c r="BK147"/>
  <c r="J131"/>
  <c r="BK144"/>
  <c i="18" r="BK158"/>
  <c r="BK143"/>
  <c r="J150"/>
  <c r="BK152"/>
  <c r="BK137"/>
  <c r="BK138"/>
  <c r="J145"/>
  <c r="J132"/>
  <c r="BK145"/>
  <c i="2" l="1" r="P146"/>
  <c i="3" r="T127"/>
  <c i="4" r="T127"/>
  <c i="5" r="BK127"/>
  <c r="J127"/>
  <c r="J100"/>
  <c r="BK146"/>
  <c r="J146"/>
  <c r="J101"/>
  <c i="6" r="T127"/>
  <c i="7" r="BK127"/>
  <c r="J127"/>
  <c r="J100"/>
  <c r="BK146"/>
  <c r="J146"/>
  <c r="J101"/>
  <c i="8" r="BK127"/>
  <c r="J127"/>
  <c r="J100"/>
  <c r="P146"/>
  <c i="9" r="R127"/>
  <c i="10" r="T146"/>
  <c i="12" r="T128"/>
  <c r="R151"/>
  <c i="13" r="BK148"/>
  <c r="J148"/>
  <c r="J101"/>
  <c r="R148"/>
  <c i="14" r="BK128"/>
  <c r="P148"/>
  <c r="BK151"/>
  <c r="J151"/>
  <c r="J102"/>
  <c i="15" r="R128"/>
  <c r="BK151"/>
  <c r="J151"/>
  <c r="J102"/>
  <c i="16" r="R128"/>
  <c r="P151"/>
  <c i="17" r="BK148"/>
  <c r="J148"/>
  <c r="J101"/>
  <c r="P151"/>
  <c i="2" r="T127"/>
  <c i="3" r="BK146"/>
  <c r="J146"/>
  <c r="J101"/>
  <c i="4" r="BK127"/>
  <c r="J127"/>
  <c r="J100"/>
  <c r="R146"/>
  <c i="5" r="T127"/>
  <c i="6" r="P127"/>
  <c r="R146"/>
  <c i="7" r="R127"/>
  <c i="8" r="P127"/>
  <c r="P126"/>
  <c r="P125"/>
  <c i="1" r="AU108"/>
  <c i="8" r="BK146"/>
  <c r="J146"/>
  <c r="J101"/>
  <c i="9" r="P127"/>
  <c r="R146"/>
  <c i="10" r="P127"/>
  <c r="P126"/>
  <c r="P125"/>
  <c i="1" r="AU112"/>
  <c i="10" r="P146"/>
  <c i="11" r="P127"/>
  <c r="P126"/>
  <c r="P125"/>
  <c i="1" r="AU114"/>
  <c i="11" r="P146"/>
  <c i="12" r="R128"/>
  <c r="P151"/>
  <c i="13" r="P148"/>
  <c r="T148"/>
  <c i="14" r="R128"/>
  <c r="T148"/>
  <c r="T151"/>
  <c i="15" r="BK148"/>
  <c r="J148"/>
  <c r="J101"/>
  <c r="P151"/>
  <c i="16" r="T128"/>
  <c r="T151"/>
  <c i="17" r="T128"/>
  <c r="R151"/>
  <c i="2" r="R146"/>
  <c i="3" r="R127"/>
  <c r="T146"/>
  <c i="4" r="P127"/>
  <c r="P126"/>
  <c r="P125"/>
  <c i="1" r="AU100"/>
  <c i="4" r="P146"/>
  <c i="5" r="R127"/>
  <c r="R126"/>
  <c r="R125"/>
  <c r="R146"/>
  <c i="6" r="BK127"/>
  <c r="J127"/>
  <c r="J100"/>
  <c r="P146"/>
  <c i="7" r="P127"/>
  <c r="T146"/>
  <c i="8" r="R146"/>
  <c i="9" r="BK127"/>
  <c r="J127"/>
  <c r="J100"/>
  <c r="T146"/>
  <c i="10" r="BK127"/>
  <c r="J127"/>
  <c r="J100"/>
  <c r="BK146"/>
  <c r="J146"/>
  <c r="J101"/>
  <c i="11" r="R146"/>
  <c i="12" r="BK148"/>
  <c r="J148"/>
  <c r="J101"/>
  <c r="T151"/>
  <c i="13" r="BK128"/>
  <c r="T151"/>
  <c i="2" r="P127"/>
  <c r="P126"/>
  <c r="P125"/>
  <c i="1" r="AU96"/>
  <c i="2" r="T146"/>
  <c i="3" r="P127"/>
  <c r="R146"/>
  <c i="4" r="R127"/>
  <c r="R126"/>
  <c r="R125"/>
  <c i="6" r="R127"/>
  <c r="R126"/>
  <c r="R125"/>
  <c i="7" r="T127"/>
  <c r="T126"/>
  <c r="T125"/>
  <c i="8" r="T127"/>
  <c i="9" r="T127"/>
  <c r="T126"/>
  <c r="T125"/>
  <c i="10" r="R146"/>
  <c i="11" r="BK127"/>
  <c r="J127"/>
  <c r="J100"/>
  <c r="T146"/>
  <c i="12" r="BK128"/>
  <c r="J128"/>
  <c r="J100"/>
  <c r="BK151"/>
  <c r="J151"/>
  <c r="J102"/>
  <c i="13" r="R128"/>
  <c r="R127"/>
  <c r="R126"/>
  <c r="R151"/>
  <c i="14" r="P128"/>
  <c r="P127"/>
  <c r="P126"/>
  <c i="1" r="AU120"/>
  <c i="14" r="BK148"/>
  <c r="J148"/>
  <c r="J101"/>
  <c r="P151"/>
  <c i="15" r="P128"/>
  <c r="P127"/>
  <c r="P126"/>
  <c i="1" r="AU122"/>
  <c i="15" r="P148"/>
  <c r="T148"/>
  <c i="16" r="BK148"/>
  <c r="J148"/>
  <c r="J101"/>
  <c r="T148"/>
  <c i="17" r="R128"/>
  <c r="BK151"/>
  <c r="J151"/>
  <c r="J102"/>
  <c i="18" r="BK128"/>
  <c r="J128"/>
  <c r="J100"/>
  <c i="2" r="R127"/>
  <c r="R126"/>
  <c r="R125"/>
  <c i="4" r="BK146"/>
  <c r="J146"/>
  <c r="J101"/>
  <c i="5" r="P127"/>
  <c r="P126"/>
  <c r="P125"/>
  <c i="1" r="AU102"/>
  <c i="5" r="P146"/>
  <c i="6" r="BK146"/>
  <c r="J146"/>
  <c r="J101"/>
  <c i="7" r="P146"/>
  <c i="8" r="R127"/>
  <c r="R126"/>
  <c r="R125"/>
  <c r="T146"/>
  <c i="9" r="BK146"/>
  <c r="J146"/>
  <c r="J101"/>
  <c i="10" r="R127"/>
  <c r="R126"/>
  <c r="R125"/>
  <c i="11" r="T127"/>
  <c r="T126"/>
  <c r="T125"/>
  <c i="12" r="P148"/>
  <c r="R148"/>
  <c i="13" r="T128"/>
  <c r="T127"/>
  <c r="T126"/>
  <c r="P151"/>
  <c i="15" r="BK128"/>
  <c r="J128"/>
  <c r="J100"/>
  <c r="R148"/>
  <c r="T151"/>
  <c i="16" r="P128"/>
  <c r="P127"/>
  <c r="P126"/>
  <c i="1" r="AU124"/>
  <c i="16" r="P148"/>
  <c r="BK151"/>
  <c r="J151"/>
  <c r="J102"/>
  <c i="17" r="BK128"/>
  <c r="BK127"/>
  <c r="J127"/>
  <c r="J99"/>
  <c r="P148"/>
  <c r="T151"/>
  <c i="18" r="R128"/>
  <c r="BK148"/>
  <c r="J148"/>
  <c r="J101"/>
  <c i="2" r="BK127"/>
  <c r="BK126"/>
  <c r="J126"/>
  <c r="J99"/>
  <c r="BK146"/>
  <c r="J146"/>
  <c r="J101"/>
  <c i="3" r="BK127"/>
  <c r="J127"/>
  <c r="J100"/>
  <c r="P146"/>
  <c i="4" r="T146"/>
  <c i="5" r="T146"/>
  <c i="6" r="T146"/>
  <c i="7" r="R146"/>
  <c i="9" r="P146"/>
  <c i="10" r="T127"/>
  <c r="T126"/>
  <c r="T125"/>
  <c i="11" r="R127"/>
  <c r="R126"/>
  <c r="R125"/>
  <c r="BK146"/>
  <c r="J146"/>
  <c r="J101"/>
  <c i="12" r="P128"/>
  <c r="P127"/>
  <c r="P126"/>
  <c i="1" r="AU116"/>
  <c i="12" r="T148"/>
  <c i="13" r="P128"/>
  <c r="P127"/>
  <c r="P126"/>
  <c i="1" r="AU118"/>
  <c i="13" r="BK151"/>
  <c r="J151"/>
  <c r="J102"/>
  <c i="14" r="T128"/>
  <c r="T127"/>
  <c r="T126"/>
  <c r="R148"/>
  <c r="R151"/>
  <c i="15" r="T128"/>
  <c r="T127"/>
  <c r="T126"/>
  <c r="R151"/>
  <c i="16" r="BK128"/>
  <c r="J128"/>
  <c r="J100"/>
  <c r="R148"/>
  <c r="R151"/>
  <c i="17" r="P128"/>
  <c r="P127"/>
  <c r="P126"/>
  <c i="1" r="AU126"/>
  <c i="17" r="R148"/>
  <c r="T148"/>
  <c i="18" r="P128"/>
  <c r="P127"/>
  <c r="P126"/>
  <c i="1" r="AU128"/>
  <c i="18" r="T128"/>
  <c r="P148"/>
  <c r="R148"/>
  <c r="T148"/>
  <c r="BK151"/>
  <c r="J151"/>
  <c r="J102"/>
  <c r="P151"/>
  <c r="R151"/>
  <c r="T151"/>
  <c i="9" r="BK150"/>
  <c r="J150"/>
  <c r="J103"/>
  <c i="14" r="BK157"/>
  <c r="J157"/>
  <c r="J104"/>
  <c i="8" r="BK150"/>
  <c r="J150"/>
  <c r="J103"/>
  <c i="2" r="BK150"/>
  <c r="J150"/>
  <c r="J103"/>
  <c i="3" r="BK150"/>
  <c r="J150"/>
  <c r="J103"/>
  <c i="11" r="BK150"/>
  <c r="J150"/>
  <c r="J103"/>
  <c i="12" r="BK157"/>
  <c r="J157"/>
  <c r="J104"/>
  <c i="6" r="BK150"/>
  <c r="J150"/>
  <c r="J103"/>
  <c i="7" r="BK150"/>
  <c r="J150"/>
  <c r="J103"/>
  <c i="13" r="BK157"/>
  <c r="J157"/>
  <c r="J104"/>
  <c i="17" r="BK157"/>
  <c r="J157"/>
  <c r="J104"/>
  <c i="4" r="BK150"/>
  <c r="BK149"/>
  <c r="J149"/>
  <c r="J102"/>
  <c i="5" r="BK150"/>
  <c r="J150"/>
  <c r="J103"/>
  <c i="10" r="BK150"/>
  <c r="J150"/>
  <c r="J103"/>
  <c i="15" r="BK157"/>
  <c r="J157"/>
  <c r="J104"/>
  <c i="16" r="BK157"/>
  <c r="J157"/>
  <c r="J104"/>
  <c i="18" r="BK157"/>
  <c r="J157"/>
  <c r="J104"/>
  <c r="F93"/>
  <c r="J93"/>
  <c r="BE132"/>
  <c r="BE137"/>
  <c r="BE139"/>
  <c r="BE141"/>
  <c r="BE144"/>
  <c r="BE154"/>
  <c r="BE155"/>
  <c r="BE158"/>
  <c i="17" r="J128"/>
  <c r="J100"/>
  <c i="18" r="F94"/>
  <c r="BE131"/>
  <c r="BE133"/>
  <c r="BE146"/>
  <c r="J94"/>
  <c r="BE136"/>
  <c r="BE149"/>
  <c r="BE150"/>
  <c r="BE138"/>
  <c r="J91"/>
  <c r="BE135"/>
  <c r="BE140"/>
  <c r="BE143"/>
  <c r="BE153"/>
  <c r="E85"/>
  <c r="BE129"/>
  <c r="BE130"/>
  <c r="BE134"/>
  <c r="BE142"/>
  <c r="BE145"/>
  <c r="BE147"/>
  <c r="BE152"/>
  <c i="17" r="F94"/>
  <c r="BE136"/>
  <c r="BE139"/>
  <c r="BE140"/>
  <c r="BE147"/>
  <c r="BE158"/>
  <c r="J91"/>
  <c r="J94"/>
  <c r="J122"/>
  <c r="BE134"/>
  <c r="F93"/>
  <c r="E114"/>
  <c r="BE137"/>
  <c r="BE141"/>
  <c r="BE152"/>
  <c r="BE153"/>
  <c r="BE131"/>
  <c r="BE133"/>
  <c r="BE138"/>
  <c r="BE143"/>
  <c r="BE150"/>
  <c r="BE129"/>
  <c r="BE130"/>
  <c r="BE135"/>
  <c r="BE142"/>
  <c r="BE144"/>
  <c r="BE145"/>
  <c r="BE149"/>
  <c r="BE154"/>
  <c i="16" r="BK127"/>
  <c r="J127"/>
  <c r="J99"/>
  <c i="17" r="BE132"/>
  <c r="BE146"/>
  <c r="BE155"/>
  <c i="16" r="E85"/>
  <c r="BE131"/>
  <c r="BE133"/>
  <c r="BE141"/>
  <c r="BE150"/>
  <c r="BE152"/>
  <c r="J93"/>
  <c r="J123"/>
  <c r="BE144"/>
  <c r="BE153"/>
  <c r="F94"/>
  <c r="J120"/>
  <c r="BE129"/>
  <c r="BE132"/>
  <c r="BE135"/>
  <c r="BE147"/>
  <c r="BE154"/>
  <c r="BE155"/>
  <c r="F93"/>
  <c r="BE145"/>
  <c r="BE149"/>
  <c r="BE136"/>
  <c r="BE137"/>
  <c r="BE139"/>
  <c r="BE146"/>
  <c i="15" r="BK127"/>
  <c r="J127"/>
  <c r="J99"/>
  <c i="16" r="BE130"/>
  <c r="BE134"/>
  <c r="BE138"/>
  <c r="BE140"/>
  <c r="BE142"/>
  <c r="BE143"/>
  <c r="BE158"/>
  <c i="14" r="J128"/>
  <c r="J100"/>
  <c i="15" r="F93"/>
  <c r="E114"/>
  <c r="J123"/>
  <c r="BE135"/>
  <c r="BE137"/>
  <c r="BE138"/>
  <c r="J93"/>
  <c r="BE139"/>
  <c r="BE158"/>
  <c r="J91"/>
  <c r="BE130"/>
  <c r="BE133"/>
  <c r="BE140"/>
  <c r="BE142"/>
  <c r="BE145"/>
  <c r="F94"/>
  <c r="BE131"/>
  <c r="BE136"/>
  <c r="BE143"/>
  <c r="BE149"/>
  <c r="BE153"/>
  <c r="BE154"/>
  <c r="BE129"/>
  <c r="BE141"/>
  <c r="BE147"/>
  <c r="BE150"/>
  <c r="BE132"/>
  <c r="BE134"/>
  <c r="BE144"/>
  <c r="BE146"/>
  <c r="BE152"/>
  <c r="BE155"/>
  <c i="14" r="F93"/>
  <c r="J120"/>
  <c r="J123"/>
  <c r="BE132"/>
  <c r="BE139"/>
  <c r="BE144"/>
  <c r="BE145"/>
  <c i="13" r="J128"/>
  <c r="J100"/>
  <c i="14" r="F123"/>
  <c r="BE129"/>
  <c r="BE152"/>
  <c r="BE153"/>
  <c r="J122"/>
  <c r="BE133"/>
  <c r="BE134"/>
  <c r="BE136"/>
  <c r="BE138"/>
  <c r="BE141"/>
  <c r="BE146"/>
  <c r="BE149"/>
  <c r="E85"/>
  <c r="BE130"/>
  <c r="BE140"/>
  <c r="BE147"/>
  <c r="BE150"/>
  <c r="BE154"/>
  <c r="BE155"/>
  <c r="BE158"/>
  <c r="BE131"/>
  <c r="BE135"/>
  <c r="BE137"/>
  <c r="BE142"/>
  <c r="BE143"/>
  <c i="13" r="F93"/>
  <c r="J120"/>
  <c r="F123"/>
  <c r="BE139"/>
  <c r="BE145"/>
  <c r="BE146"/>
  <c i="12" r="BK127"/>
  <c r="J127"/>
  <c r="J99"/>
  <c i="13" r="E85"/>
  <c r="J94"/>
  <c r="BE140"/>
  <c r="BE147"/>
  <c r="BE130"/>
  <c r="BE132"/>
  <c r="BE134"/>
  <c r="BE135"/>
  <c r="BE136"/>
  <c r="BE142"/>
  <c r="BE144"/>
  <c r="BE149"/>
  <c r="BE137"/>
  <c r="BE143"/>
  <c r="J93"/>
  <c r="BE141"/>
  <c r="BE153"/>
  <c r="BE158"/>
  <c r="BE129"/>
  <c r="BE131"/>
  <c r="BE133"/>
  <c r="BE138"/>
  <c r="BE150"/>
  <c r="BE152"/>
  <c r="BE154"/>
  <c r="BE155"/>
  <c i="11" r="BK126"/>
  <c r="J126"/>
  <c r="J99"/>
  <c i="12" r="BE132"/>
  <c r="F93"/>
  <c r="J123"/>
  <c r="BE129"/>
  <c r="BE131"/>
  <c r="BE135"/>
  <c r="BE139"/>
  <c r="BE140"/>
  <c r="BE142"/>
  <c r="BE153"/>
  <c r="BE158"/>
  <c r="E85"/>
  <c r="J120"/>
  <c r="BE144"/>
  <c r="BE146"/>
  <c r="F94"/>
  <c r="J122"/>
  <c r="BE130"/>
  <c r="BE137"/>
  <c r="BE141"/>
  <c r="BE143"/>
  <c r="BE147"/>
  <c r="BE149"/>
  <c r="BE133"/>
  <c r="BE134"/>
  <c r="BE136"/>
  <c r="BE138"/>
  <c r="BE152"/>
  <c r="BE145"/>
  <c r="BE150"/>
  <c r="BE154"/>
  <c r="BE155"/>
  <c i="10" r="BK126"/>
  <c r="J126"/>
  <c r="J99"/>
  <c i="11" r="J91"/>
  <c r="E113"/>
  <c r="F122"/>
  <c r="BE136"/>
  <c r="BE138"/>
  <c r="BE141"/>
  <c r="BE143"/>
  <c r="BE144"/>
  <c r="BE148"/>
  <c r="J93"/>
  <c r="J122"/>
  <c r="BE128"/>
  <c r="BE131"/>
  <c r="BE139"/>
  <c r="BE134"/>
  <c r="BE145"/>
  <c r="F121"/>
  <c r="BE129"/>
  <c r="BE135"/>
  <c r="BE140"/>
  <c r="BE142"/>
  <c r="BE132"/>
  <c r="BE137"/>
  <c r="BE151"/>
  <c r="BE130"/>
  <c r="BE133"/>
  <c r="BE147"/>
  <c i="9" r="BK126"/>
  <c r="J126"/>
  <c r="J99"/>
  <c i="10" r="F93"/>
  <c r="J94"/>
  <c r="F122"/>
  <c r="J93"/>
  <c r="BE130"/>
  <c r="BE135"/>
  <c r="BE137"/>
  <c r="BE140"/>
  <c r="BE134"/>
  <c r="BE138"/>
  <c r="BE141"/>
  <c r="BE129"/>
  <c r="BE133"/>
  <c r="BE139"/>
  <c r="BE142"/>
  <c r="BE128"/>
  <c r="BE132"/>
  <c r="BE144"/>
  <c r="BE145"/>
  <c r="BE147"/>
  <c r="BE148"/>
  <c r="BE151"/>
  <c r="E85"/>
  <c r="J91"/>
  <c r="BE131"/>
  <c r="BE136"/>
  <c r="BE143"/>
  <c i="8" r="BK126"/>
  <c r="J126"/>
  <c r="J99"/>
  <c i="9" r="F93"/>
  <c r="J122"/>
  <c r="BE135"/>
  <c r="BE139"/>
  <c r="BE144"/>
  <c r="J91"/>
  <c r="E113"/>
  <c r="F122"/>
  <c r="BE129"/>
  <c r="BE130"/>
  <c r="BE143"/>
  <c r="BE147"/>
  <c r="J93"/>
  <c r="BE138"/>
  <c r="BE140"/>
  <c r="BE142"/>
  <c r="BE148"/>
  <c r="BE131"/>
  <c r="BE132"/>
  <c r="BE133"/>
  <c r="BE141"/>
  <c r="BE145"/>
  <c r="BE151"/>
  <c r="BE128"/>
  <c r="BE134"/>
  <c r="BE136"/>
  <c r="BE137"/>
  <c i="8" r="E85"/>
  <c r="F93"/>
  <c r="J121"/>
  <c r="BE130"/>
  <c r="BE135"/>
  <c r="BE136"/>
  <c r="BE145"/>
  <c i="7" r="BK126"/>
  <c r="J126"/>
  <c r="J99"/>
  <c i="8" r="J122"/>
  <c r="BE128"/>
  <c r="BE129"/>
  <c r="BE132"/>
  <c r="BE134"/>
  <c r="BE138"/>
  <c r="F94"/>
  <c r="J119"/>
  <c r="BE131"/>
  <c r="BE137"/>
  <c r="BE139"/>
  <c r="BE140"/>
  <c r="BE143"/>
  <c r="BE133"/>
  <c r="BE141"/>
  <c r="BE147"/>
  <c r="BE148"/>
  <c r="BE142"/>
  <c r="BE144"/>
  <c r="BE151"/>
  <c i="6" r="BK126"/>
  <c r="J126"/>
  <c r="J99"/>
  <c i="7" r="J93"/>
  <c r="J119"/>
  <c r="BE129"/>
  <c r="BE140"/>
  <c r="BE145"/>
  <c r="BE147"/>
  <c r="E85"/>
  <c r="F94"/>
  <c r="BE128"/>
  <c r="BE133"/>
  <c r="BE136"/>
  <c r="BE151"/>
  <c r="BE139"/>
  <c r="BE141"/>
  <c r="F93"/>
  <c r="BE130"/>
  <c r="BE132"/>
  <c r="BE134"/>
  <c r="BE135"/>
  <c r="BE137"/>
  <c r="BE138"/>
  <c r="BE142"/>
  <c r="J94"/>
  <c r="BE131"/>
  <c r="BE144"/>
  <c r="BE143"/>
  <c r="BE148"/>
  <c i="5" r="BK126"/>
  <c r="J126"/>
  <c r="J99"/>
  <c i="6" r="J119"/>
  <c r="BE129"/>
  <c r="BE135"/>
  <c r="BE145"/>
  <c r="BE147"/>
  <c r="F94"/>
  <c r="BE131"/>
  <c r="BE133"/>
  <c r="BE141"/>
  <c r="BE151"/>
  <c r="E85"/>
  <c r="F93"/>
  <c r="BE137"/>
  <c r="BE142"/>
  <c r="BE148"/>
  <c r="J94"/>
  <c r="J121"/>
  <c r="BE128"/>
  <c r="BE130"/>
  <c r="BE132"/>
  <c r="BE139"/>
  <c r="BE143"/>
  <c r="BE144"/>
  <c r="BE134"/>
  <c r="BE136"/>
  <c r="BE138"/>
  <c r="BE140"/>
  <c i="4" r="BK126"/>
  <c r="BK125"/>
  <c r="J125"/>
  <c r="J98"/>
  <c i="5" r="J94"/>
  <c r="F121"/>
  <c r="BE132"/>
  <c r="BE133"/>
  <c r="BE135"/>
  <c r="BE138"/>
  <c r="BE140"/>
  <c r="E85"/>
  <c r="BE131"/>
  <c r="BE139"/>
  <c r="BE147"/>
  <c r="F94"/>
  <c r="BE129"/>
  <c r="BE136"/>
  <c r="BE137"/>
  <c r="BE141"/>
  <c r="BE142"/>
  <c r="BE151"/>
  <c r="J91"/>
  <c r="J93"/>
  <c r="BE148"/>
  <c r="BE128"/>
  <c r="BE130"/>
  <c r="BE134"/>
  <c r="BE143"/>
  <c r="BE144"/>
  <c r="BE145"/>
  <c i="1" r="BA102"/>
  <c i="4" r="J91"/>
  <c r="F121"/>
  <c r="BE130"/>
  <c r="BE133"/>
  <c r="BE135"/>
  <c r="BE140"/>
  <c r="BE142"/>
  <c r="F94"/>
  <c r="J122"/>
  <c r="BE128"/>
  <c r="BE131"/>
  <c r="BE137"/>
  <c r="BE138"/>
  <c r="BE139"/>
  <c i="3" r="BK126"/>
  <c i="4" r="E85"/>
  <c r="BE132"/>
  <c r="BE134"/>
  <c r="BE136"/>
  <c r="BE143"/>
  <c r="BE145"/>
  <c r="BE148"/>
  <c r="J93"/>
  <c r="BE129"/>
  <c r="BE141"/>
  <c r="BE144"/>
  <c r="BE147"/>
  <c r="BE151"/>
  <c i="3" r="J119"/>
  <c r="BE130"/>
  <c r="BE132"/>
  <c r="BE134"/>
  <c r="BE135"/>
  <c r="BE138"/>
  <c r="BE139"/>
  <c r="BE141"/>
  <c r="BE145"/>
  <c r="F93"/>
  <c r="F122"/>
  <c r="BE140"/>
  <c r="BE148"/>
  <c r="E85"/>
  <c r="BE128"/>
  <c r="BE136"/>
  <c r="BE137"/>
  <c i="2" r="J127"/>
  <c r="J100"/>
  <c i="3" r="J93"/>
  <c r="BE129"/>
  <c r="BE133"/>
  <c r="BE142"/>
  <c r="BE144"/>
  <c r="BE131"/>
  <c r="BE143"/>
  <c r="BE147"/>
  <c r="BE151"/>
  <c r="J94"/>
  <c i="2" r="J91"/>
  <c r="J121"/>
  <c r="BE134"/>
  <c r="BE140"/>
  <c r="BE142"/>
  <c r="BE144"/>
  <c r="BE148"/>
  <c r="F94"/>
  <c r="F121"/>
  <c r="BE128"/>
  <c r="BE131"/>
  <c r="BE133"/>
  <c r="BE138"/>
  <c r="J94"/>
  <c r="BE141"/>
  <c r="BE147"/>
  <c r="BE129"/>
  <c r="BE130"/>
  <c r="BE135"/>
  <c r="E85"/>
  <c r="BE139"/>
  <c r="BE143"/>
  <c r="BE145"/>
  <c r="BE151"/>
  <c r="BE132"/>
  <c r="BE136"/>
  <c r="BE137"/>
  <c i="1" r="AU99"/>
  <c r="AU119"/>
  <c r="AU101"/>
  <c r="AU117"/>
  <c r="AU127"/>
  <c i="2" r="J36"/>
  <c i="1" r="AW96"/>
  <c i="3" r="F38"/>
  <c i="1" r="BC98"/>
  <c r="BC97"/>
  <c r="AY97"/>
  <c i="4" r="J36"/>
  <c i="1" r="AW100"/>
  <c i="5" r="F37"/>
  <c i="1" r="BB102"/>
  <c r="BB101"/>
  <c r="AX101"/>
  <c i="7" r="J36"/>
  <c i="1" r="AW106"/>
  <c i="8" r="F37"/>
  <c i="1" r="BB108"/>
  <c r="BB107"/>
  <c r="AX107"/>
  <c i="9" r="F36"/>
  <c i="1" r="BA110"/>
  <c r="BA109"/>
  <c r="AW109"/>
  <c i="10" r="F38"/>
  <c i="1" r="BC112"/>
  <c r="BC111"/>
  <c r="AY111"/>
  <c i="12" r="F36"/>
  <c i="1" r="BA116"/>
  <c r="BA115"/>
  <c r="AW115"/>
  <c i="13" r="J36"/>
  <c i="1" r="AW118"/>
  <c i="14" r="F36"/>
  <c i="1" r="BA120"/>
  <c r="BA119"/>
  <c r="AW119"/>
  <c i="15" r="J36"/>
  <c i="1" r="AW122"/>
  <c i="16" r="F39"/>
  <c i="1" r="BD124"/>
  <c r="BD123"/>
  <c i="18" r="J36"/>
  <c i="1" r="AW128"/>
  <c r="AU107"/>
  <c i="2" r="F39"/>
  <c i="1" r="BD96"/>
  <c r="BD95"/>
  <c i="3" r="F39"/>
  <c i="1" r="BD98"/>
  <c r="BD97"/>
  <c i="4" r="F38"/>
  <c i="1" r="BC100"/>
  <c r="BC99"/>
  <c r="AY99"/>
  <c i="5" r="F38"/>
  <c i="1" r="BC102"/>
  <c r="BC101"/>
  <c r="AY101"/>
  <c i="6" r="F37"/>
  <c i="1" r="BB104"/>
  <c r="BB103"/>
  <c r="AX103"/>
  <c i="7" r="F38"/>
  <c i="1" r="BC106"/>
  <c r="BC105"/>
  <c r="AY105"/>
  <c i="9" r="F37"/>
  <c i="1" r="BB110"/>
  <c r="BB109"/>
  <c r="AX109"/>
  <c i="10" r="F36"/>
  <c i="1" r="BA112"/>
  <c r="BA111"/>
  <c r="AW111"/>
  <c i="11" r="F39"/>
  <c i="1" r="BD114"/>
  <c r="BD113"/>
  <c i="12" r="F38"/>
  <c i="1" r="BC116"/>
  <c r="BC115"/>
  <c r="AY115"/>
  <c i="14" r="F38"/>
  <c i="1" r="BC120"/>
  <c r="BC119"/>
  <c r="AY119"/>
  <c i="15" r="F37"/>
  <c i="1" r="BB122"/>
  <c r="BB121"/>
  <c r="AX121"/>
  <c i="16" r="F37"/>
  <c i="1" r="BB124"/>
  <c r="BB123"/>
  <c r="AX123"/>
  <c i="17" r="F37"/>
  <c i="1" r="BB126"/>
  <c r="BB125"/>
  <c r="AX125"/>
  <c r="AU113"/>
  <c i="2" r="F36"/>
  <c i="1" r="BA96"/>
  <c r="BA95"/>
  <c i="3" r="F36"/>
  <c i="1" r="BA98"/>
  <c r="BA97"/>
  <c r="AW97"/>
  <c i="4" r="F37"/>
  <c i="1" r="BB100"/>
  <c r="BB99"/>
  <c r="AX99"/>
  <c i="5" r="F39"/>
  <c i="1" r="BD102"/>
  <c r="BD101"/>
  <c i="6" r="F39"/>
  <c i="1" r="BD104"/>
  <c r="BD103"/>
  <c i="8" r="F36"/>
  <c i="1" r="BA108"/>
  <c r="BA107"/>
  <c r="AW107"/>
  <c i="9" r="J36"/>
  <c i="1" r="AW110"/>
  <c i="10" r="F39"/>
  <c i="1" r="BD112"/>
  <c r="BD111"/>
  <c i="11" r="F37"/>
  <c i="1" r="BB114"/>
  <c r="BB113"/>
  <c r="AX113"/>
  <c i="13" r="F36"/>
  <c i="1" r="BA118"/>
  <c r="BA117"/>
  <c r="AW117"/>
  <c i="14" r="F37"/>
  <c i="1" r="BB120"/>
  <c r="BB119"/>
  <c r="AX119"/>
  <c i="15" r="F38"/>
  <c i="1" r="BC122"/>
  <c r="BC121"/>
  <c r="AY121"/>
  <c i="16" r="J36"/>
  <c i="1" r="AW124"/>
  <c i="17" r="F38"/>
  <c i="1" r="BC126"/>
  <c r="BC125"/>
  <c r="AY125"/>
  <c i="18" r="F37"/>
  <c i="1" r="BB128"/>
  <c r="BB127"/>
  <c r="AX127"/>
  <c r="AU95"/>
  <c r="AU123"/>
  <c i="2" r="F38"/>
  <c i="1" r="BC96"/>
  <c r="BC95"/>
  <c r="AY95"/>
  <c r="AS94"/>
  <c i="3" r="F37"/>
  <c i="1" r="BB98"/>
  <c r="BB97"/>
  <c r="AX97"/>
  <c i="5" r="J36"/>
  <c i="1" r="AW102"/>
  <c i="6" r="J36"/>
  <c i="1" r="AW104"/>
  <c i="7" r="F37"/>
  <c i="1" r="BB106"/>
  <c r="BB105"/>
  <c r="AX105"/>
  <c i="8" r="F39"/>
  <c i="1" r="BD108"/>
  <c r="BD107"/>
  <c i="9" r="F39"/>
  <c i="1" r="BD110"/>
  <c r="BD109"/>
  <c i="11" r="F36"/>
  <c i="1" r="BA114"/>
  <c r="BA113"/>
  <c r="AW113"/>
  <c i="12" r="J36"/>
  <c i="1" r="AW116"/>
  <c i="13" r="F38"/>
  <c i="1" r="BC118"/>
  <c r="BC117"/>
  <c r="AY117"/>
  <c i="14" r="F39"/>
  <c i="1" r="BD120"/>
  <c r="BD119"/>
  <c i="15" r="F36"/>
  <c i="1" r="BA122"/>
  <c r="BA121"/>
  <c r="AW121"/>
  <c i="17" r="F39"/>
  <c i="1" r="BD126"/>
  <c r="BD125"/>
  <c i="18" r="F39"/>
  <c i="1" r="BD128"/>
  <c r="BD127"/>
  <c r="AU121"/>
  <c r="AU125"/>
  <c i="4" r="F36"/>
  <c i="1" r="BA100"/>
  <c r="BA99"/>
  <c r="AW99"/>
  <c r="BA101"/>
  <c i="6" r="F38"/>
  <c i="1" r="BC104"/>
  <c r="BC103"/>
  <c r="AY103"/>
  <c i="7" r="F39"/>
  <c i="1" r="BD106"/>
  <c r="BD105"/>
  <c i="8" r="F38"/>
  <c i="1" r="BC108"/>
  <c r="BC107"/>
  <c r="AY107"/>
  <c i="10" r="F37"/>
  <c i="1" r="BB112"/>
  <c r="BB111"/>
  <c r="AX111"/>
  <c i="11" r="F38"/>
  <c i="1" r="BC114"/>
  <c r="BC113"/>
  <c r="AY113"/>
  <c i="12" r="F37"/>
  <c i="1" r="BB116"/>
  <c r="BB115"/>
  <c r="AX115"/>
  <c i="13" r="F39"/>
  <c i="1" r="BD118"/>
  <c r="BD117"/>
  <c i="14" r="J36"/>
  <c i="1" r="AW120"/>
  <c i="16" r="F36"/>
  <c i="1" r="BA124"/>
  <c r="BA123"/>
  <c r="AW123"/>
  <c i="17" r="F36"/>
  <c i="1" r="BA126"/>
  <c r="BA125"/>
  <c r="AW125"/>
  <c i="18" r="F36"/>
  <c i="1" r="BA128"/>
  <c r="BA127"/>
  <c r="AW127"/>
  <c r="AU111"/>
  <c r="AU115"/>
  <c i="2" r="F37"/>
  <c i="1" r="BB96"/>
  <c r="BB95"/>
  <c r="AX95"/>
  <c i="3" r="J36"/>
  <c i="1" r="AW98"/>
  <c i="4" r="F39"/>
  <c i="1" r="BD100"/>
  <c r="BD99"/>
  <c i="6" r="F36"/>
  <c i="1" r="BA104"/>
  <c r="BA103"/>
  <c r="AW103"/>
  <c i="7" r="F36"/>
  <c i="1" r="BA106"/>
  <c r="BA105"/>
  <c r="AW105"/>
  <c i="8" r="J36"/>
  <c i="1" r="AW108"/>
  <c i="9" r="F38"/>
  <c i="1" r="BC110"/>
  <c r="BC109"/>
  <c r="AY109"/>
  <c i="10" r="J36"/>
  <c i="1" r="AW112"/>
  <c i="11" r="J36"/>
  <c i="1" r="AW114"/>
  <c i="12" r="F39"/>
  <c i="1" r="BD116"/>
  <c r="BD115"/>
  <c i="13" r="F37"/>
  <c i="1" r="BB118"/>
  <c r="BB117"/>
  <c r="AX117"/>
  <c i="15" r="F39"/>
  <c i="1" r="BD122"/>
  <c r="BD121"/>
  <c i="16" r="F38"/>
  <c i="1" r="BC124"/>
  <c r="BC123"/>
  <c r="AY123"/>
  <c i="17" r="J36"/>
  <c i="1" r="AW126"/>
  <c i="18" r="F38"/>
  <c i="1" r="BC128"/>
  <c r="BC127"/>
  <c r="AY127"/>
  <c i="18" l="1" r="T127"/>
  <c r="T126"/>
  <c i="8" r="T126"/>
  <c r="T125"/>
  <c i="3" r="P126"/>
  <c r="P125"/>
  <c i="1" r="AU98"/>
  <c i="7" r="P126"/>
  <c r="P125"/>
  <c i="1" r="AU106"/>
  <c i="17" r="T127"/>
  <c r="T126"/>
  <c i="5" r="T126"/>
  <c r="T125"/>
  <c i="15" r="R127"/>
  <c r="R126"/>
  <c i="3" r="R126"/>
  <c r="R125"/>
  <c i="14" r="R127"/>
  <c r="R126"/>
  <c i="6" r="P126"/>
  <c r="P125"/>
  <c i="1" r="AU104"/>
  <c i="14" r="BK127"/>
  <c i="6" r="T126"/>
  <c r="T125"/>
  <c i="12" r="R127"/>
  <c r="R126"/>
  <c i="7" r="R126"/>
  <c r="R125"/>
  <c i="16" r="R127"/>
  <c r="R126"/>
  <c i="18" r="R127"/>
  <c r="R126"/>
  <c i="9" r="P126"/>
  <c r="P125"/>
  <c i="1" r="AU110"/>
  <c i="9" r="R126"/>
  <c r="R125"/>
  <c i="4" r="T126"/>
  <c r="T125"/>
  <c i="17" r="R127"/>
  <c r="R126"/>
  <c i="16" r="T127"/>
  <c r="T126"/>
  <c i="12" r="T127"/>
  <c r="T126"/>
  <c i="3" r="T126"/>
  <c r="T125"/>
  <c i="13" r="BK127"/>
  <c i="2" r="T126"/>
  <c r="T125"/>
  <c i="3" r="BK149"/>
  <c r="J149"/>
  <c r="J102"/>
  <c i="5" r="BK149"/>
  <c r="J149"/>
  <c r="J102"/>
  <c i="7" r="BK149"/>
  <c r="J149"/>
  <c r="J102"/>
  <c i="9" r="BK149"/>
  <c r="J149"/>
  <c r="J102"/>
  <c i="13" r="BK156"/>
  <c r="J156"/>
  <c r="J103"/>
  <c i="4" r="J150"/>
  <c r="J103"/>
  <c i="8" r="BK149"/>
  <c r="J149"/>
  <c r="J102"/>
  <c i="6" r="BK149"/>
  <c r="J149"/>
  <c r="J102"/>
  <c i="12" r="BK156"/>
  <c r="J156"/>
  <c r="J103"/>
  <c i="14" r="BK156"/>
  <c r="J156"/>
  <c r="J103"/>
  <c i="15" r="BK156"/>
  <c r="J156"/>
  <c r="J103"/>
  <c i="16" r="BK156"/>
  <c r="J156"/>
  <c r="J103"/>
  <c i="17" r="BK156"/>
  <c r="J156"/>
  <c r="J103"/>
  <c i="2" r="BK149"/>
  <c r="J149"/>
  <c r="J102"/>
  <c i="18" r="BK127"/>
  <c r="J127"/>
  <c r="J99"/>
  <c i="10" r="BK149"/>
  <c r="J149"/>
  <c r="J102"/>
  <c i="11" r="BK149"/>
  <c r="J149"/>
  <c r="J102"/>
  <c i="18" r="BK156"/>
  <c r="J156"/>
  <c r="J103"/>
  <c i="16" r="BK126"/>
  <c r="J126"/>
  <c i="15" r="BK126"/>
  <c r="J126"/>
  <c i="12" r="BK126"/>
  <c r="J126"/>
  <c i="11" r="BK125"/>
  <c r="J125"/>
  <c r="J98"/>
  <c i="10" r="BK125"/>
  <c r="J125"/>
  <c r="J98"/>
  <c i="9" r="BK125"/>
  <c r="J125"/>
  <c r="J98"/>
  <c i="8" r="BK125"/>
  <c r="J125"/>
  <c i="7" r="BK125"/>
  <c r="J125"/>
  <c i="6" r="BK125"/>
  <c r="J125"/>
  <c i="5" r="BK125"/>
  <c r="J125"/>
  <c r="J98"/>
  <c i="4" r="J126"/>
  <c r="J99"/>
  <c i="3" r="J126"/>
  <c r="J99"/>
  <c i="1" r="AU103"/>
  <c i="3" r="J35"/>
  <c i="1" r="AV98"/>
  <c r="AT98"/>
  <c i="5" r="J35"/>
  <c i="1" r="AV102"/>
  <c r="AT102"/>
  <c i="8" r="F35"/>
  <c i="1" r="AZ108"/>
  <c r="AZ107"/>
  <c r="AV107"/>
  <c r="AT107"/>
  <c i="11" r="F35"/>
  <c i="1" r="AZ114"/>
  <c r="AZ113"/>
  <c r="AV113"/>
  <c r="AT113"/>
  <c i="14" r="F35"/>
  <c i="1" r="AZ120"/>
  <c r="AZ119"/>
  <c r="AV119"/>
  <c r="AT119"/>
  <c i="16" r="J32"/>
  <c i="1" r="AG124"/>
  <c r="AG123"/>
  <c i="17" r="F35"/>
  <c i="1" r="AZ126"/>
  <c r="AZ125"/>
  <c r="AV125"/>
  <c r="AT125"/>
  <c r="BB94"/>
  <c r="W31"/>
  <c r="AU105"/>
  <c i="2" r="J35"/>
  <c i="1" r="AV96"/>
  <c r="AT96"/>
  <c i="5" r="F35"/>
  <c i="1" r="AZ102"/>
  <c r="AZ101"/>
  <c r="AV101"/>
  <c i="7" r="J32"/>
  <c i="1" r="AG106"/>
  <c r="AG105"/>
  <c i="9" r="J35"/>
  <c i="1" r="AV110"/>
  <c r="AT110"/>
  <c i="12" r="F35"/>
  <c i="1" r="AZ116"/>
  <c r="AZ115"/>
  <c r="AV115"/>
  <c r="AT115"/>
  <c i="15" r="F35"/>
  <c i="1" r="AZ122"/>
  <c r="AZ121"/>
  <c r="AV121"/>
  <c r="AT121"/>
  <c i="18" r="F35"/>
  <c i="1" r="AZ128"/>
  <c r="AZ127"/>
  <c r="AV127"/>
  <c r="AT127"/>
  <c r="AU97"/>
  <c i="2" r="F35"/>
  <c i="1" r="AZ96"/>
  <c r="AZ95"/>
  <c i="4" r="J32"/>
  <c i="1" r="AG100"/>
  <c r="AG99"/>
  <c i="6" r="J35"/>
  <c i="1" r="AV104"/>
  <c r="AT104"/>
  <c i="8" r="J32"/>
  <c i="1" r="AG108"/>
  <c r="AG107"/>
  <c i="10" r="J35"/>
  <c i="1" r="AV112"/>
  <c r="AT112"/>
  <c i="12" r="J32"/>
  <c i="1" r="AG116"/>
  <c r="AG115"/>
  <c i="13" r="F35"/>
  <c i="1" r="AZ118"/>
  <c r="AZ117"/>
  <c r="AV117"/>
  <c r="AT117"/>
  <c i="16" r="F35"/>
  <c i="1" r="AZ124"/>
  <c r="AZ123"/>
  <c r="AV123"/>
  <c r="AT123"/>
  <c r="BC94"/>
  <c r="AY94"/>
  <c r="AU109"/>
  <c i="4" r="F35"/>
  <c i="1" r="AZ100"/>
  <c r="AZ99"/>
  <c r="AV99"/>
  <c r="AT99"/>
  <c i="6" r="J32"/>
  <c i="1" r="AG104"/>
  <c r="AG103"/>
  <c i="7" r="J35"/>
  <c i="1" r="AV106"/>
  <c r="AT106"/>
  <c i="10" r="F35"/>
  <c i="1" r="AZ112"/>
  <c r="AZ111"/>
  <c r="AV111"/>
  <c r="AT111"/>
  <c i="13" r="J35"/>
  <c i="1" r="AV118"/>
  <c r="AT118"/>
  <c i="15" r="J32"/>
  <c i="1" r="AG122"/>
  <c r="AG121"/>
  <c i="16" r="J35"/>
  <c i="1" r="AV124"/>
  <c r="AT124"/>
  <c r="BD94"/>
  <c r="W33"/>
  <c r="AW95"/>
  <c i="4" r="J35"/>
  <c i="1" r="AV100"/>
  <c r="AT100"/>
  <c i="7" r="F35"/>
  <c i="1" r="AZ106"/>
  <c r="AZ105"/>
  <c r="AV105"/>
  <c r="AT105"/>
  <c i="9" r="F35"/>
  <c i="1" r="AZ110"/>
  <c r="AZ109"/>
  <c r="AV109"/>
  <c r="AT109"/>
  <c i="12" r="J35"/>
  <c i="1" r="AV116"/>
  <c r="AT116"/>
  <c i="15" r="J35"/>
  <c i="1" r="AV122"/>
  <c r="AT122"/>
  <c i="18" r="J35"/>
  <c i="1" r="AV128"/>
  <c r="AT128"/>
  <c i="3" r="F35"/>
  <c i="1" r="AZ98"/>
  <c r="AZ97"/>
  <c r="AV97"/>
  <c r="AT97"/>
  <c r="AW101"/>
  <c i="6" r="F35"/>
  <c i="1" r="AZ104"/>
  <c r="AZ103"/>
  <c r="AV103"/>
  <c r="AT103"/>
  <c i="8" r="J35"/>
  <c i="1" r="AV108"/>
  <c r="AT108"/>
  <c i="11" r="J35"/>
  <c i="1" r="AV114"/>
  <c r="AT114"/>
  <c i="14" r="J35"/>
  <c i="1" r="AV120"/>
  <c r="AT120"/>
  <c i="17" r="J35"/>
  <c i="1" r="AV126"/>
  <c r="AT126"/>
  <c r="BA94"/>
  <c r="W30"/>
  <c i="14" l="1" r="BK126"/>
  <c r="J126"/>
  <c i="13" r="BK126"/>
  <c r="J126"/>
  <c r="J98"/>
  <c i="17" r="BK126"/>
  <c r="J126"/>
  <c i="14" r="J127"/>
  <c r="J99"/>
  <c i="2" r="BK125"/>
  <c r="J125"/>
  <c r="J98"/>
  <c i="3" r="BK125"/>
  <c r="J125"/>
  <c i="18" r="BK126"/>
  <c r="J126"/>
  <c r="J98"/>
  <c i="13" r="J127"/>
  <c r="J99"/>
  <c i="1" r="AN124"/>
  <c r="AN123"/>
  <c i="16" r="J98"/>
  <c i="1" r="AN122"/>
  <c r="AN121"/>
  <c i="15" r="J98"/>
  <c i="16" r="J41"/>
  <c i="15" r="J41"/>
  <c i="1" r="AN116"/>
  <c r="AN115"/>
  <c i="12" r="J98"/>
  <c r="J41"/>
  <c i="1" r="AN108"/>
  <c r="AN107"/>
  <c i="8" r="J98"/>
  <c i="1" r="AN106"/>
  <c r="AN105"/>
  <c i="7" r="J98"/>
  <c i="8" r="J41"/>
  <c i="1" r="AN103"/>
  <c r="AN104"/>
  <c i="6" r="J98"/>
  <c i="7" r="J41"/>
  <c i="6" r="J41"/>
  <c i="1" r="AN100"/>
  <c r="AN99"/>
  <c i="4" r="J41"/>
  <c i="14" r="J32"/>
  <c i="1" r="AG120"/>
  <c r="AG119"/>
  <c r="AU94"/>
  <c r="AX94"/>
  <c i="17" r="J32"/>
  <c i="1" r="AG126"/>
  <c r="AG125"/>
  <c r="AN125"/>
  <c i="5" r="J32"/>
  <c i="1" r="AG102"/>
  <c r="AG101"/>
  <c i="11" r="J32"/>
  <c i="1" r="AG114"/>
  <c r="AG113"/>
  <c r="AN113"/>
  <c r="W32"/>
  <c i="3" r="J32"/>
  <c i="1" r="AG98"/>
  <c r="AG97"/>
  <c r="AN97"/>
  <c i="10" r="J32"/>
  <c i="1" r="AG112"/>
  <c r="AG111"/>
  <c r="AN111"/>
  <c r="AZ94"/>
  <c r="AV94"/>
  <c r="AK29"/>
  <c i="9" r="J32"/>
  <c i="1" r="AG110"/>
  <c r="AG109"/>
  <c r="AN109"/>
  <c r="AT101"/>
  <c r="AW94"/>
  <c r="AK30"/>
  <c r="AV95"/>
  <c r="AT95"/>
  <c i="17" l="1" r="J41"/>
  <c i="14" r="J41"/>
  <c i="3" r="J41"/>
  <c i="17" r="J98"/>
  <c i="14" r="J98"/>
  <c i="3" r="J98"/>
  <c i="11" r="J41"/>
  <c i="1" r="AN114"/>
  <c i="10" r="J41"/>
  <c i="1" r="AN112"/>
  <c i="9" r="J41"/>
  <c i="1" r="AN110"/>
  <c r="AN101"/>
  <c i="5" r="J41"/>
  <c i="1" r="AN102"/>
  <c r="AN98"/>
  <c r="AN119"/>
  <c r="AN120"/>
  <c r="AN126"/>
  <c i="2" r="J32"/>
  <c i="1" r="AG96"/>
  <c r="AG95"/>
  <c r="AN95"/>
  <c i="13" r="J32"/>
  <c i="1" r="AG118"/>
  <c r="AG117"/>
  <c r="AN117"/>
  <c r="W29"/>
  <c i="18" r="J32"/>
  <c i="1" r="AG128"/>
  <c r="AG127"/>
  <c r="AT94"/>
  <c i="2" l="1" r="J41"/>
  <c i="1" r="AN96"/>
  <c i="13" r="J41"/>
  <c i="18" r="J41"/>
  <c i="1" r="AN127"/>
  <c r="AN118"/>
  <c r="AN128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<sst xmlns="http://schemas.openxmlformats.org/spreadsheetml/2006/main">
  <si>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</si>
  <si>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</si>
  <si>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</si>
  <si>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</si>
  <si>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</si>
  <si>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{b6fdc75e-0d3e-4855-94b1-22106d5c24ab}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</si>
  <si>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</si>
  <si>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</si>
  <si>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</si>
  <si>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</si>
  <si>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</si>
  <si>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</si>
  <si>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</si>
  <si>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</si>
  <si>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Sokol869D6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</si>
  <si>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</si>
  <si>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</si>
  <si>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vodovodu a kanalizace ve Znojmě - nám. Svobody-výkaz výměr</t>
  </si>
  <si>
    <t>KSO:</t>
  </si>
  <si>
    <t>CC-CZ:</t>
  </si>
  <si>
    <t>Místo:</t>
  </si>
  <si>
    <t>Znojmo</t>
  </si>
  <si>
    <t>Datum:</t>
  </si>
  <si>
    <t>21. 1. 2025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</si>
  <si>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</si>
  <si>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</si>
  <si>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</si>
  <si>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</si>
  <si>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</si>
  <si>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</si>
  <si>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</si>
  <si>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</si>
  <si>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</si>
  <si>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</si>
  <si>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</si>
  <si>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</si>
  <si>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</si>
  <si>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</si>
  <si>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</si>
  <si>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</si>
  <si>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</si>
  <si>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</si>
  <si>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</si>
  <si>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</si>
  <si>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</si>
  <si>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</si>
  <si>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</si>
  <si>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</si>
  <si>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</si>
  <si>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</si>
  <si>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</si>
  <si>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</si>
  <si>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</si>
  <si>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</si>
  <si>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</si>
  <si>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</si>
  <si>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</si>
  <si>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</si>
  <si>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</si>
  <si>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</si>
  <si>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</si>
  <si>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</si>
  <si>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</si>
  <si>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</si>
  <si>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</si>
  <si>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</si>
  <si>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</si>
  <si>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</si>
  <si>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</si>
  <si>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</si>
  <si>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</si>
  <si>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</si>
  <si>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</si>
  <si>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</si>
  <si>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</si>
  <si>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</si>
  <si>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</si>
  <si>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</si>
  <si>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302-11</t>
  </si>
  <si>
    <t>Kanalizační přípojka pro p.č. 1550/4-dl. 9,9 m-URS I.pol.2025</t>
  </si>
  <si>
    <t>STA</t>
  </si>
  <si>
    <t>1</t>
  </si>
  <si>
    <t>{b5b32fb4-b52b-45dc-abef-c03241521f49}</t>
  </si>
  <si>
    <t>2</t>
  </si>
  <si>
    <t>/</t>
  </si>
  <si>
    <t>01</t>
  </si>
  <si>
    <t>Kanalizační přípojka pro p.č. 1550/4-dl. 9,9 m-zemní práce</t>
  </si>
  <si>
    <t>Soupis</t>
  </si>
  <si>
    <t>{3ad2b247-c425-46b0-886e-561a626f7da3}</t>
  </si>
  <si>
    <t>SO 302-12</t>
  </si>
  <si>
    <t>Kanalizační přípojka pro p.č. 1552/3-dl.10,1 m-URS I.pol.2025</t>
  </si>
  <si>
    <t>{59e4d473-3dab-41f3-88d2-774f882b3473}</t>
  </si>
  <si>
    <t>Kanalizační přípojka pro p.č. 1552/3-dl.10,1 m-zemní práce</t>
  </si>
  <si>
    <t>{13b1ced9-9d3d-4483-ba7f-88488aba78c2}</t>
  </si>
  <si>
    <t>SO 302-13</t>
  </si>
  <si>
    <t>Kanalizační přípojka pro p.č. 1553/2-dl.7,3 m-URS I.pol.2025</t>
  </si>
  <si>
    <t>{465eb0c7-66ac-4e52-a9d8-6900d962da65}</t>
  </si>
  <si>
    <t>Kanalizační přípojka pro p.č. 1553/2-dl.7,3 m-zemní práce</t>
  </si>
  <si>
    <t>{c68aead5-4f83-44f3-928d-3d9efa4ded24}</t>
  </si>
  <si>
    <t>SO 302-14</t>
  </si>
  <si>
    <t>{306b8449-8213-4aa9-ae7d-c1a13bac658a}</t>
  </si>
  <si>
    <t>{1672e142-9ba2-4327-8b64-1f98dbba5db4}</t>
  </si>
  <si>
    <t>SO 302-15</t>
  </si>
  <si>
    <t>Kanalizační přípojka pro p.č.179/1-dl.6,9 m-URS I.pol.2025</t>
  </si>
  <si>
    <t>{8693d064-b563-412f-a69e-0cb5f2a13f5b}</t>
  </si>
  <si>
    <t>Kanalizační přípojka pro p.č. 179/1-dl.6,9 m-zemní práce</t>
  </si>
  <si>
    <t>{400d3df7-9e6c-4ac7-9b10-b800dc569155}</t>
  </si>
  <si>
    <t>SO 302-16</t>
  </si>
  <si>
    <t>Kanalizační přípojka pro p.č.210-dl.4,9 m-URS I.pol.2025</t>
  </si>
  <si>
    <t>{4cdda6b3-f76a-4fa4-b41c-f39055eea514}</t>
  </si>
  <si>
    <t>Kanalizační přípojka pro p.č. 210-dl.4,9 m-zemní práce</t>
  </si>
  <si>
    <t>{42c1eaa5-29ef-49bf-8eef-ef0414092da9}</t>
  </si>
  <si>
    <t>SO 302-17</t>
  </si>
  <si>
    <t>Kanalizační přípojka pro p.č.210-dl.4,4 m-URS I.pol.2025</t>
  </si>
  <si>
    <t>{5489a79c-f9e0-4ba1-a69e-ca27486f3f33}</t>
  </si>
  <si>
    <t>Kanalizační přípojka pro p.č. 210-dl.4,4 m-zemní práce</t>
  </si>
  <si>
    <t>{e9f69788-1cda-43a5-a1ad-b7304adc12fe}</t>
  </si>
  <si>
    <t>SO 302-18</t>
  </si>
  <si>
    <t>{3007e48b-38db-48a3-b9f5-55e0a19a5879}</t>
  </si>
  <si>
    <t>{feca9820-52b1-49e9-afde-cdea26de154c}</t>
  </si>
  <si>
    <t>SO 302-19</t>
  </si>
  <si>
    <t>Kanalizační přípojka pro p.č.210-dl.3,5 m-URS I.pol.2025</t>
  </si>
  <si>
    <t>{f60848bb-1fe4-4e71-9bb1-6aa75c0fb8b5}</t>
  </si>
  <si>
    <t>Kanalizační přípojka pro p.č. 210-dl.3,5 m-zemní práce</t>
  </si>
  <si>
    <t>{62af7547-bed7-489e-8113-390d1779ba46}</t>
  </si>
  <si>
    <t>SO 302-20</t>
  </si>
  <si>
    <t>Kanalizační přípojka pro p.č.209/17-dl.2,2 m-URS I.pol.2025</t>
  </si>
  <si>
    <t>{54c5a359-8a3b-47b3-a451-b22d50e6b17c}</t>
  </si>
  <si>
    <t>Kanalizační přípojka pro p.č. 209/17-dl.2,2 m-zemní práce</t>
  </si>
  <si>
    <t>{190b3ef4-bf8f-4b4e-8ae3-f84e6920d704}</t>
  </si>
  <si>
    <t>SO 301-11</t>
  </si>
  <si>
    <t>Vodovodní přípojka pro p.č.1550/4 - dl.7,5 m-URS I.pol.2025</t>
  </si>
  <si>
    <t>{b5417df5-37e0-4456-8154-cdbea71f8ff5}</t>
  </si>
  <si>
    <t xml:space="preserve">Vodovodní přípojka pro p.č.1550/4 - dl.7,5 m-zemní práce </t>
  </si>
  <si>
    <t>{60271eb3-a248-4110-9522-bd07b2c1f7c2}</t>
  </si>
  <si>
    <t>SO 301-12</t>
  </si>
  <si>
    <t>Vodovodní přípojka pro p.č.1552/3 - dl.7,5 m-URS I.pol.2025</t>
  </si>
  <si>
    <t>{c4e5a727-d149-4389-a09b-adda25be13a6}</t>
  </si>
  <si>
    <t>Vodovodní přípojka pro p.č.1552/3 - dl.7,5 m-zemní práce</t>
  </si>
  <si>
    <t>{2df70060-30f7-4bd5-985c-d1a2544842d5}</t>
  </si>
  <si>
    <t>SO 301-13</t>
  </si>
  <si>
    <t>Vodovodní přípojka pro p.č.1553/2 - dl.7,5 m-URS I.pol.2025</t>
  </si>
  <si>
    <t>{d40d60bb-2f18-4cc9-8470-e739726fee29}</t>
  </si>
  <si>
    <t>Vodovodní přípojka pro p.č.1553/2 - dl.7,5 m-zemní práce</t>
  </si>
  <si>
    <t>{e87417d3-9500-41fd-a24b-a76f96437ef3}</t>
  </si>
  <si>
    <t>SO 301-14</t>
  </si>
  <si>
    <t>Vodovodní přípojka pro p.č.179/1 - dl.7,0 m-URS I.pol.2025</t>
  </si>
  <si>
    <t>{c368cca7-f852-4ae0-bee1-dfb02f188032}</t>
  </si>
  <si>
    <t>Vodovodní přípojka pro p.č.179/1 - dl.7,0 m-zemní práce</t>
  </si>
  <si>
    <t>{6beb7d5c-883e-4c90-9ccc-741f3d947437}</t>
  </si>
  <si>
    <t>SO 301-15</t>
  </si>
  <si>
    <t>Vodovodní přípojka pro p.č.210 - dl.4,5 m-URS I.pol.2025</t>
  </si>
  <si>
    <t>{da5fa601-01da-4f7d-8456-513b104deb90}</t>
  </si>
  <si>
    <t>Vodovodní přípojka pro p.č.210 - dl.4,5 m-zemní práce</t>
  </si>
  <si>
    <t>{d2f733a7-bc38-44d3-bef3-a4424fce78b8}</t>
  </si>
  <si>
    <t>SO 301-16</t>
  </si>
  <si>
    <t>Vodovodní přípojka pro p.č.209/17- dl.4,5 m-URS I.pol.2025</t>
  </si>
  <si>
    <t>{89ab0e86-25cd-4f68-aa05-807d555ffaf1}</t>
  </si>
  <si>
    <t>Vodovodní přípojka pro p.č.209/17- dl.4,5 m-zemní práce</t>
  </si>
  <si>
    <t>{eaadb81d-8f12-41c2-8d41-adf7daa5b73a}</t>
  </si>
  <si>
    <t>SO 301-17</t>
  </si>
  <si>
    <t>Vodovodní přípojka pro p.č.208/16- dl.0,5 m-URS I.pol.2025</t>
  </si>
  <si>
    <t>{c61fa5e4-9bf9-4947-affd-a97ac8fd0d03}</t>
  </si>
  <si>
    <t>Vodovodní přípojka pro p.č.208/16- dl.0,5 m-zemní práce</t>
  </si>
  <si>
    <t>{88c94b96-ce3a-4e5f-9528-61290228ea15}</t>
  </si>
  <si>
    <t>KRYCÍ LIST SOUPISU PRACÍ</t>
  </si>
  <si>
    <t>Objekt:</t>
  </si>
  <si>
    <t>SO 302-11 - Kanalizační přípojka pro p.č. 1550/4-dl. 9,9 m-URS I.pol.2025</t>
  </si>
  <si>
    <t>Soupis:</t>
  </si>
  <si>
    <t>01 - Kanalizační přípojka pro p.č. 1550/4-dl. 9,9 m-zemní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</si>
  <si>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</si>
  <si>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</si>
  <si>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</si>
  <si>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</si>
  <si>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</si>
  <si>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</si>
  <si>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   </t>
  </si>
  <si>
    <t xml:space="preserve">    4 - Vodorovné konstrukce   </t>
  </si>
  <si>
    <t>VRN - Vedlejší rozpočtové náklady</t>
  </si>
  <si>
    <t xml:space="preserve">    VRN7 - 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</si>
  <si>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</si>
  <si>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</si>
  <si>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</si>
  <si>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</si>
  <si>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</si>
  <si>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</si>
  <si>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</si>
  <si>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</si>
  <si>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</si>
  <si>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</si>
  <si>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</si>
  <si>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</si>
  <si>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</si>
  <si>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</si>
  <si>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</si>
  <si>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</si>
  <si>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Zemní práce   </t>
  </si>
  <si>
    <t>K</t>
  </si>
  <si>
    <t>115001104.R</t>
  </si>
  <si>
    <t>Náhradní odvádění splaškových vod během výstavby potrubím DN přes 250 do 300</t>
  </si>
  <si>
    <t>kpl</t>
  </si>
  <si>
    <t>4</t>
  </si>
  <si>
    <t>-487588455</t>
  </si>
  <si>
    <t>115101201</t>
  </si>
  <si>
    <t>Čerpání vody na dopravní výšku do 10 m průměrný přítok do 500 l/min</t>
  </si>
  <si>
    <t>hod</t>
  </si>
  <si>
    <t>-1442831881</t>
  </si>
  <si>
    <t>3</t>
  </si>
  <si>
    <t>115101301</t>
  </si>
  <si>
    <t>Pohotovost čerpací soupravy pro dopravní výšku do 10 m přítok do 500 l/min</t>
  </si>
  <si>
    <t>den</t>
  </si>
  <si>
    <t>1218703294</t>
  </si>
  <si>
    <t>132254205</t>
  </si>
  <si>
    <t>Hloubení zapažených rýh š do 2000 mm v hornině třídy těžitelnosti I skupiny 3 objem do 1000 m3</t>
  </si>
  <si>
    <t>m3</t>
  </si>
  <si>
    <t>-35023345</t>
  </si>
  <si>
    <t>5</t>
  </si>
  <si>
    <t>132354205</t>
  </si>
  <si>
    <t>Hloubení zapažených rýh š do 2000 mm v hornině třídy těžitelnosti II skupiny 4 objem do 1000 m3</t>
  </si>
  <si>
    <t>862736433</t>
  </si>
  <si>
    <t>6</t>
  </si>
  <si>
    <t>132454205</t>
  </si>
  <si>
    <t>Hloubení zapažených rýh š do 2000 mm v hornině třídy těžitelnosti II skupiny 5 objem do 1000 m3</t>
  </si>
  <si>
    <t>-735020933</t>
  </si>
  <si>
    <t>7</t>
  </si>
  <si>
    <t>139001101</t>
  </si>
  <si>
    <t>Příplatek za ztížení vykopávky v blízkosti podzemního vedení</t>
  </si>
  <si>
    <t>-1417666854</t>
  </si>
  <si>
    <t>8</t>
  </si>
  <si>
    <t>151101102</t>
  </si>
  <si>
    <t>Zřízení příložného pažení a rozepření stěn rýh hl přes 2 do 4 m</t>
  </si>
  <si>
    <t>m2</t>
  </si>
  <si>
    <t>-627930714</t>
  </si>
  <si>
    <t>9</t>
  </si>
  <si>
    <t>151101112</t>
  </si>
  <si>
    <t>Odstranění příložného pažení a rozepření stěn rýh hl přes 2 do 4 m</t>
  </si>
  <si>
    <t>2080944543</t>
  </si>
  <si>
    <t>10</t>
  </si>
  <si>
    <t>162351103</t>
  </si>
  <si>
    <t>Vodorovné přemístění přes 50 do 500 m výkopku/sypaniny z horniny třídy těžitelnosti I skupiny 1 až 3</t>
  </si>
  <si>
    <t>1646962364</t>
  </si>
  <si>
    <t>11</t>
  </si>
  <si>
    <t>162751117</t>
  </si>
  <si>
    <t>Vodorovné přemístění přes 9 000 do 10000 m výkopku/sypaniny z horniny třídy těžitelnosti I skupiny 1 až 3</t>
  </si>
  <si>
    <t>489637014</t>
  </si>
  <si>
    <t>167151111</t>
  </si>
  <si>
    <t>Nakládání výkopku z hornin třídy těžitelnosti I skupiny 1 až 3 přes 100 m3</t>
  </si>
  <si>
    <t>-430427412</t>
  </si>
  <si>
    <t>13</t>
  </si>
  <si>
    <t>171201231</t>
  </si>
  <si>
    <t>Poplatek za uložení zeminy a kamení na recyklační skládce (skládkovné) kód odpadu 17 05 04</t>
  </si>
  <si>
    <t>t</t>
  </si>
  <si>
    <t>-1532381005</t>
  </si>
  <si>
    <t>14</t>
  </si>
  <si>
    <t>171251201</t>
  </si>
  <si>
    <t>Uložení sypaniny na skládky nebo meziskládky</t>
  </si>
  <si>
    <t>-1340358846</t>
  </si>
  <si>
    <t>15</t>
  </si>
  <si>
    <t>174101101</t>
  </si>
  <si>
    <t>Zásyp jam, šachet rýh nebo kolem objektů sypaninou se zhutněním</t>
  </si>
  <si>
    <t>-1395990097</t>
  </si>
  <si>
    <t>16</t>
  </si>
  <si>
    <t>M</t>
  </si>
  <si>
    <t>58331200</t>
  </si>
  <si>
    <t>vhodný zásypový materiál</t>
  </si>
  <si>
    <t>-1330674264</t>
  </si>
  <si>
    <t>17</t>
  </si>
  <si>
    <t>175151101</t>
  </si>
  <si>
    <t>Obsypání potrubí strojně sypaninou bez prohození, uloženou do 3 m</t>
  </si>
  <si>
    <t>-423144185</t>
  </si>
  <si>
    <t>18</t>
  </si>
  <si>
    <t>58337303</t>
  </si>
  <si>
    <t>štěrkopísek frakce 0/8</t>
  </si>
  <si>
    <t>-139370406</t>
  </si>
  <si>
    <t xml:space="preserve">Vodorovné konstrukce   </t>
  </si>
  <si>
    <t>19</t>
  </si>
  <si>
    <t>451541111</t>
  </si>
  <si>
    <t>Lože pod potrubí otevřený výkop ze štěrkodrtě</t>
  </si>
  <si>
    <t>-1156675417</t>
  </si>
  <si>
    <t>20</t>
  </si>
  <si>
    <t>452312131</t>
  </si>
  <si>
    <t>Sedlové lože z betonu prostého bez zvýšených nároků na prostředí tř. C 12/15 otevřený výkop</t>
  </si>
  <si>
    <t>913347095</t>
  </si>
  <si>
    <t>VRN</t>
  </si>
  <si>
    <t>Vedlejší rozpočtové náklady</t>
  </si>
  <si>
    <t>VRN7</t>
  </si>
  <si>
    <t xml:space="preserve"> Provozní vlivy</t>
  </si>
  <si>
    <t>071203000.R10</t>
  </si>
  <si>
    <t xml:space="preserve">Provoz dalšího subjektu - zajištění příjezdu k nemovitostem </t>
  </si>
  <si>
    <t>kompl.</t>
  </si>
  <si>
    <t>1024</t>
  </si>
  <si>
    <t>1409943091</t>
  </si>
  <si>
    <t>SO 302-12 - Kanalizační přípojka pro p.č. 1552/3-dl.10,1 m-URS I.pol.2025</t>
  </si>
  <si>
    <t>01 - Kanalizační přípojka pro p.č. 1552/3-dl.10,1 m-zemní práce</t>
  </si>
  <si>
    <t>-390650494</t>
  </si>
  <si>
    <t>-1551094631</t>
  </si>
  <si>
    <t>1642271880</t>
  </si>
  <si>
    <t>-790197094</t>
  </si>
  <si>
    <t>-139015795</t>
  </si>
  <si>
    <t>-885742316</t>
  </si>
  <si>
    <t>-2031918164</t>
  </si>
  <si>
    <t>144011894</t>
  </si>
  <si>
    <t>-1470379317</t>
  </si>
  <si>
    <t>-115471821</t>
  </si>
  <si>
    <t>756489530</t>
  </si>
  <si>
    <t>-941041129</t>
  </si>
  <si>
    <t>-315460742</t>
  </si>
  <si>
    <t>588134075</t>
  </si>
  <si>
    <t>-1761658884</t>
  </si>
  <si>
    <t>-147451617</t>
  </si>
  <si>
    <t>612585336</t>
  </si>
  <si>
    <t>1432327714</t>
  </si>
  <si>
    <t>-1390458993</t>
  </si>
  <si>
    <t>1210527627</t>
  </si>
  <si>
    <t>320454687</t>
  </si>
  <si>
    <t>SO 302-13 - Kanalizační přípojka pro p.č. 1553/2-dl.7,3 m-URS I.pol.2025</t>
  </si>
  <si>
    <t>01 - Kanalizační přípojka pro p.č. 1553/2-dl.7,3 m-zemní práce</t>
  </si>
  <si>
    <t>285580013</t>
  </si>
  <si>
    <t>-84328603</t>
  </si>
  <si>
    <t>-195132327</t>
  </si>
  <si>
    <t>-38711085</t>
  </si>
  <si>
    <t>269297358</t>
  </si>
  <si>
    <t>-155511599</t>
  </si>
  <si>
    <t>1263336117</t>
  </si>
  <si>
    <t>1375583238</t>
  </si>
  <si>
    <t>1936622623</t>
  </si>
  <si>
    <t>388961829</t>
  </si>
  <si>
    <t>-1263178059</t>
  </si>
  <si>
    <t>1624173114</t>
  </si>
  <si>
    <t>2120256663</t>
  </si>
  <si>
    <t>-1297880215</t>
  </si>
  <si>
    <t>-533452283</t>
  </si>
  <si>
    <t>1163586083</t>
  </si>
  <si>
    <t>-972449013</t>
  </si>
  <si>
    <t>200468775</t>
  </si>
  <si>
    <t>-493871125</t>
  </si>
  <si>
    <t>-1642707509</t>
  </si>
  <si>
    <t>-1599915326</t>
  </si>
  <si>
    <t>SO 302-14 - Kanalizační přípojka pro p.č. 1553/2-dl.7,3 m-URS I.pol.2025</t>
  </si>
  <si>
    <t>-1602615628</t>
  </si>
  <si>
    <t>-1073128318</t>
  </si>
  <si>
    <t>1188814792</t>
  </si>
  <si>
    <t>-1779243774</t>
  </si>
  <si>
    <t>1582107340</t>
  </si>
  <si>
    <t>-1651689544</t>
  </si>
  <si>
    <t>-1784931103</t>
  </si>
  <si>
    <t>-1754610575</t>
  </si>
  <si>
    <t>-1016194428</t>
  </si>
  <si>
    <t>-264929109</t>
  </si>
  <si>
    <t>-1868435513</t>
  </si>
  <si>
    <t>-644595637</t>
  </si>
  <si>
    <t>-1702825441</t>
  </si>
  <si>
    <t>-1517354046</t>
  </si>
  <si>
    <t>-86744790</t>
  </si>
  <si>
    <t>612133423</t>
  </si>
  <si>
    <t>1685716882</t>
  </si>
  <si>
    <t>1922463477</t>
  </si>
  <si>
    <t>838606915</t>
  </si>
  <si>
    <t>-197996996</t>
  </si>
  <si>
    <t>-682546651</t>
  </si>
  <si>
    <t>SO 302-15 - Kanalizační přípojka pro p.č.179/1-dl.6,9 m-URS I.pol.2025</t>
  </si>
  <si>
    <t>01 - Kanalizační přípojka pro p.č. 179/1-dl.6,9 m-zemní práce</t>
  </si>
  <si>
    <t>546220410</t>
  </si>
  <si>
    <t>651391353</t>
  </si>
  <si>
    <t>409455717</t>
  </si>
  <si>
    <t>-1867205955</t>
  </si>
  <si>
    <t>832802004</t>
  </si>
  <si>
    <t>736420060</t>
  </si>
  <si>
    <t>-1298435902</t>
  </si>
  <si>
    <t>371728663</t>
  </si>
  <si>
    <t>-1126718981</t>
  </si>
  <si>
    <t>-95808335</t>
  </si>
  <si>
    <t>-382029952</t>
  </si>
  <si>
    <t>742075705</t>
  </si>
  <si>
    <t>-403038751</t>
  </si>
  <si>
    <t>-501710009</t>
  </si>
  <si>
    <t>-1402186500</t>
  </si>
  <si>
    <t>888388344</t>
  </si>
  <si>
    <t>283167703</t>
  </si>
  <si>
    <t>532604069</t>
  </si>
  <si>
    <t>-934257401</t>
  </si>
  <si>
    <t>1052672865</t>
  </si>
  <si>
    <t>-380630333</t>
  </si>
  <si>
    <t>SO 302-16 - Kanalizační přípojka pro p.č.210-dl.4,9 m-URS I.pol.2025</t>
  </si>
  <si>
    <t>01 - Kanalizační přípojka pro p.č. 210-dl.4,9 m-zemní práce</t>
  </si>
  <si>
    <t>1526415189</t>
  </si>
  <si>
    <t>-25971963</t>
  </si>
  <si>
    <t>-1955877373</t>
  </si>
  <si>
    <t>-1468284493</t>
  </si>
  <si>
    <t>1486856643</t>
  </si>
  <si>
    <t>665532938</t>
  </si>
  <si>
    <t>1189531757</t>
  </si>
  <si>
    <t>860796659</t>
  </si>
  <si>
    <t>667895286</t>
  </si>
  <si>
    <t>1778695902</t>
  </si>
  <si>
    <t>-764136681</t>
  </si>
  <si>
    <t>-1031655342</t>
  </si>
  <si>
    <t>1010508052</t>
  </si>
  <si>
    <t>2116202954</t>
  </si>
  <si>
    <t>298413488</t>
  </si>
  <si>
    <t>-173346549</t>
  </si>
  <si>
    <t>-1623473521</t>
  </si>
  <si>
    <t>654577584</t>
  </si>
  <si>
    <t>-189721807</t>
  </si>
  <si>
    <t>-1806517280</t>
  </si>
  <si>
    <t>-1340057757</t>
  </si>
  <si>
    <t>SO 302-17 - Kanalizační přípojka pro p.č.210-dl.4,4 m-URS I.pol.2025</t>
  </si>
  <si>
    <t>01 - Kanalizační přípojka pro p.č. 210-dl.4,4 m-zemní práce</t>
  </si>
  <si>
    <t>-954896832</t>
  </si>
  <si>
    <t>740071898</t>
  </si>
  <si>
    <t>2053429617</t>
  </si>
  <si>
    <t>860973544</t>
  </si>
  <si>
    <t>-163528629</t>
  </si>
  <si>
    <t>-2120443501</t>
  </si>
  <si>
    <t>690395226</t>
  </si>
  <si>
    <t>-1953358421</t>
  </si>
  <si>
    <t>2066740843</t>
  </si>
  <si>
    <t>-1011878458</t>
  </si>
  <si>
    <t>1980244981</t>
  </si>
  <si>
    <t>-1361298494</t>
  </si>
  <si>
    <t>1384804778</t>
  </si>
  <si>
    <t>-1792985358</t>
  </si>
  <si>
    <t>543330568</t>
  </si>
  <si>
    <t>628423900</t>
  </si>
  <si>
    <t>1148235817</t>
  </si>
  <si>
    <t>-110385170</t>
  </si>
  <si>
    <t>-1417135365</t>
  </si>
  <si>
    <t>-826460102</t>
  </si>
  <si>
    <t>345487948</t>
  </si>
  <si>
    <t>SO 302-18 - Kanalizační přípojka pro p.č.210-dl.4,4 m-URS I.pol.2025</t>
  </si>
  <si>
    <t>-2009333071</t>
  </si>
  <si>
    <t>-735419497</t>
  </si>
  <si>
    <t>235524421</t>
  </si>
  <si>
    <t>43857693</t>
  </si>
  <si>
    <t>1732972573</t>
  </si>
  <si>
    <t>1468414186</t>
  </si>
  <si>
    <t>-866373094</t>
  </si>
  <si>
    <t>953980022</t>
  </si>
  <si>
    <t>-56580481</t>
  </si>
  <si>
    <t>942291945</t>
  </si>
  <si>
    <t>1089189658</t>
  </si>
  <si>
    <t>-199759217</t>
  </si>
  <si>
    <t>-83348122</t>
  </si>
  <si>
    <t>-1564352427</t>
  </si>
  <si>
    <t>800732210</t>
  </si>
  <si>
    <t>1659496673</t>
  </si>
  <si>
    <t>835965154</t>
  </si>
  <si>
    <t>1265484132</t>
  </si>
  <si>
    <t>-1177188039</t>
  </si>
  <si>
    <t>-123508489</t>
  </si>
  <si>
    <t>-385506902</t>
  </si>
  <si>
    <t>SO 302-19 - Kanalizační přípojka pro p.č.210-dl.3,5 m-URS I.pol.2025</t>
  </si>
  <si>
    <t>01 - Kanalizační přípojka pro p.č. 210-dl.3,5 m-zemní práce</t>
  </si>
  <si>
    <t>1313903662</t>
  </si>
  <si>
    <t>198591740</t>
  </si>
  <si>
    <t>-1417051084</t>
  </si>
  <si>
    <t>1675157696</t>
  </si>
  <si>
    <t>-2080044721</t>
  </si>
  <si>
    <t>-1616866578</t>
  </si>
  <si>
    <t>902200072</t>
  </si>
  <si>
    <t>600634233</t>
  </si>
  <si>
    <t>322080126</t>
  </si>
  <si>
    <t>1136019387</t>
  </si>
  <si>
    <t>-1890048145</t>
  </si>
  <si>
    <t>372343622</t>
  </si>
  <si>
    <t>-1341897424</t>
  </si>
  <si>
    <t>484481743</t>
  </si>
  <si>
    <t>-1498771877</t>
  </si>
  <si>
    <t>-2055357419</t>
  </si>
  <si>
    <t>-322617957</t>
  </si>
  <si>
    <t>-1842097725</t>
  </si>
  <si>
    <t>891990309</t>
  </si>
  <si>
    <t>-1498019805</t>
  </si>
  <si>
    <t>-1147408972</t>
  </si>
  <si>
    <t>SO 302-20 - Kanalizační přípojka pro p.č.209/17-dl.2,2 m-URS I.pol.2025</t>
  </si>
  <si>
    <t>01 - Kanalizační přípojka pro p.č. 209/17-dl.2,2 m-zemní práce</t>
  </si>
  <si>
    <t>2008068193</t>
  </si>
  <si>
    <t>945029553</t>
  </si>
  <si>
    <t>672030959</t>
  </si>
  <si>
    <t>-1869971166</t>
  </si>
  <si>
    <t>887159044</t>
  </si>
  <si>
    <t>2129338598</t>
  </si>
  <si>
    <t>835575437</t>
  </si>
  <si>
    <t>451144197</t>
  </si>
  <si>
    <t>1341459758</t>
  </si>
  <si>
    <t>-354140185</t>
  </si>
  <si>
    <t>-1694573510</t>
  </si>
  <si>
    <t>-1689478210</t>
  </si>
  <si>
    <t>-407977831</t>
  </si>
  <si>
    <t>1717893924</t>
  </si>
  <si>
    <t>646201483</t>
  </si>
  <si>
    <t>-1913362614</t>
  </si>
  <si>
    <t>1769848733</t>
  </si>
  <si>
    <t>-1494017706</t>
  </si>
  <si>
    <t>648850818</t>
  </si>
  <si>
    <t>-656155314</t>
  </si>
  <si>
    <t>1510060222</t>
  </si>
  <si>
    <t>SO 301-11 - Vodovodní přípojka pro p.č.1550/4 - dl.7,5 m-URS I.pol.2025</t>
  </si>
  <si>
    <t xml:space="preserve">01 - Vodovodní přípojka pro p.č.1550/4 - dl.7,5 m-zemní práce </t>
  </si>
  <si>
    <t xml:space="preserve">    997 - Přesun sutě   </t>
  </si>
  <si>
    <t>113106021</t>
  </si>
  <si>
    <t>Rozebrání dlažeb při překopech komunikací pro pěší z betonových dlaždic ručně</t>
  </si>
  <si>
    <t>-1441793552</t>
  </si>
  <si>
    <t>113107522</t>
  </si>
  <si>
    <t>Odstranění podkladu z kameniva drceného tl přes 100 do 200 mm při překopech strojně pl přes 15 m2</t>
  </si>
  <si>
    <t>1551504405</t>
  </si>
  <si>
    <t>15776079</t>
  </si>
  <si>
    <t>-71138290</t>
  </si>
  <si>
    <t>1212269846</t>
  </si>
  <si>
    <t>1292270379</t>
  </si>
  <si>
    <t>1107196108</t>
  </si>
  <si>
    <t>327522952</t>
  </si>
  <si>
    <t>151101101</t>
  </si>
  <si>
    <t>Zřízení příložného pažení a rozepření stěn rýh hl do 2 m</t>
  </si>
  <si>
    <t>1223919328</t>
  </si>
  <si>
    <t>151101111</t>
  </si>
  <si>
    <t>Odstranění příložného pažení a rozepření stěn rýh hl do 2 m</t>
  </si>
  <si>
    <t>1131852205</t>
  </si>
  <si>
    <t>1365242818</t>
  </si>
  <si>
    <t>1641096769</t>
  </si>
  <si>
    <t>1325137936</t>
  </si>
  <si>
    <t>1722736772</t>
  </si>
  <si>
    <t>-223495462</t>
  </si>
  <si>
    <t>-1996936727</t>
  </si>
  <si>
    <t>-915159027</t>
  </si>
  <si>
    <t>1877635038</t>
  </si>
  <si>
    <t>1257495574</t>
  </si>
  <si>
    <t>451573111</t>
  </si>
  <si>
    <t>Lože pod potrubí otevřený výkop ze štěrkopísku</t>
  </si>
  <si>
    <t>1635829769</t>
  </si>
  <si>
    <t>452313130.R</t>
  </si>
  <si>
    <t>Prostup stěnou do objektu- otevřený výkop</t>
  </si>
  <si>
    <t>-1290573202</t>
  </si>
  <si>
    <t>997</t>
  </si>
  <si>
    <t xml:space="preserve">Přesun sutě   </t>
  </si>
  <si>
    <t>22</t>
  </si>
  <si>
    <t>997013501</t>
  </si>
  <si>
    <t>Odvoz suti a vybouraných hmot na skládku nebo meziskládku do 1 km se složením</t>
  </si>
  <si>
    <t>594221779</t>
  </si>
  <si>
    <t>23</t>
  </si>
  <si>
    <t>997013509</t>
  </si>
  <si>
    <t>Příplatek k odvozu suti a vybouraných hmot na skládku ZKD 1 km přes 1 km</t>
  </si>
  <si>
    <t>-1628986586</t>
  </si>
  <si>
    <t>24</t>
  </si>
  <si>
    <t>997013861</t>
  </si>
  <si>
    <t>Poplatek za uložení stavebního odpadu na recyklační skládce (skládkovné) z prostého betonu kód odpadu 17 01 01</t>
  </si>
  <si>
    <t>1611423599</t>
  </si>
  <si>
    <t>25</t>
  </si>
  <si>
    <t>997221611</t>
  </si>
  <si>
    <t>Nakládání suti na dopravní prostředky pro vodorovnou dopravu</t>
  </si>
  <si>
    <t>-855692299</t>
  </si>
  <si>
    <t>26</t>
  </si>
  <si>
    <t>-1684339321</t>
  </si>
  <si>
    <t>SO 301-12 - Vodovodní přípojka pro p.č.1552/3 - dl.7,5 m-URS I.pol.2025</t>
  </si>
  <si>
    <t>01 - Vodovodní přípojka pro p.č.1552/3 - dl.7,5 m-zemní práce</t>
  </si>
  <si>
    <t>188578050</t>
  </si>
  <si>
    <t>-521164632</t>
  </si>
  <si>
    <t>298633302</t>
  </si>
  <si>
    <t>996144214</t>
  </si>
  <si>
    <t>464007796</t>
  </si>
  <si>
    <t>-999454633</t>
  </si>
  <si>
    <t>-896105622</t>
  </si>
  <si>
    <t>-1519132238</t>
  </si>
  <si>
    <t>-1687959745</t>
  </si>
  <si>
    <t>1508715487</t>
  </si>
  <si>
    <t>-2141194893</t>
  </si>
  <si>
    <t>-809039118</t>
  </si>
  <si>
    <t>-425205459</t>
  </si>
  <si>
    <t>440871182</t>
  </si>
  <si>
    <t>12833582</t>
  </si>
  <si>
    <t>-837187228</t>
  </si>
  <si>
    <t>682580500</t>
  </si>
  <si>
    <t>1344605437</t>
  </si>
  <si>
    <t>-187001877</t>
  </si>
  <si>
    <t>790590247</t>
  </si>
  <si>
    <t>-1273072120</t>
  </si>
  <si>
    <t>1228802017</t>
  </si>
  <si>
    <t>340726349</t>
  </si>
  <si>
    <t>1183490140</t>
  </si>
  <si>
    <t>686063557</t>
  </si>
  <si>
    <t>1520458464</t>
  </si>
  <si>
    <t>SO 301-13 - Vodovodní přípojka pro p.č.1553/2 - dl.7,5 m-URS I.pol.2025</t>
  </si>
  <si>
    <t>01 - Vodovodní přípojka pro p.č.1553/2 - dl.7,5 m-zemní práce</t>
  </si>
  <si>
    <t>485624783</t>
  </si>
  <si>
    <t>1511579498</t>
  </si>
  <si>
    <t>825810230</t>
  </si>
  <si>
    <t>-107897753</t>
  </si>
  <si>
    <t>-1684211952</t>
  </si>
  <si>
    <t>770307532</t>
  </si>
  <si>
    <t>591390241</t>
  </si>
  <si>
    <t>1512869556</t>
  </si>
  <si>
    <t>1424918404</t>
  </si>
  <si>
    <t>928723465</t>
  </si>
  <si>
    <t>377396550</t>
  </si>
  <si>
    <t>-1273544482</t>
  </si>
  <si>
    <t>481766936</t>
  </si>
  <si>
    <t>-34781817</t>
  </si>
  <si>
    <t>-1568480867</t>
  </si>
  <si>
    <t>738604202</t>
  </si>
  <si>
    <t>-712320504</t>
  </si>
  <si>
    <t>517630701</t>
  </si>
  <si>
    <t>778363543</t>
  </si>
  <si>
    <t>266225505</t>
  </si>
  <si>
    <t>-317542746</t>
  </si>
  <si>
    <t>-1335782866</t>
  </si>
  <si>
    <t>-1386814435</t>
  </si>
  <si>
    <t>-1688873278</t>
  </si>
  <si>
    <t>-2067162253</t>
  </si>
  <si>
    <t>499204869</t>
  </si>
  <si>
    <t>SO 301-14 - Vodovodní přípojka pro p.č.179/1 - dl.7,0 m-URS I.pol.2025</t>
  </si>
  <si>
    <t>01 - Vodovodní přípojka pro p.č.179/1 - dl.7,0 m-zemní práce</t>
  </si>
  <si>
    <t>-916084097</t>
  </si>
  <si>
    <t>445283470</t>
  </si>
  <si>
    <t>-1518881152</t>
  </si>
  <si>
    <t>362485299</t>
  </si>
  <si>
    <t>1072965588</t>
  </si>
  <si>
    <t>1913723994</t>
  </si>
  <si>
    <t>-1455634690</t>
  </si>
  <si>
    <t>-1932162847</t>
  </si>
  <si>
    <t>-973561413</t>
  </si>
  <si>
    <t>920609435</t>
  </si>
  <si>
    <t>-1641235742</t>
  </si>
  <si>
    <t>1080965475</t>
  </si>
  <si>
    <t>-422377382</t>
  </si>
  <si>
    <t>1303506980</t>
  </si>
  <si>
    <t>1904169964</t>
  </si>
  <si>
    <t>-616393185</t>
  </si>
  <si>
    <t>1998795419</t>
  </si>
  <si>
    <t>791120613</t>
  </si>
  <si>
    <t>-340285646</t>
  </si>
  <si>
    <t>-1741189802</t>
  </si>
  <si>
    <t>34322217</t>
  </si>
  <si>
    <t>1549915756</t>
  </si>
  <si>
    <t>936258860</t>
  </si>
  <si>
    <t>744468356</t>
  </si>
  <si>
    <t>1821299283</t>
  </si>
  <si>
    <t>271288392</t>
  </si>
  <si>
    <t>SO 301-15 - Vodovodní přípojka pro p.č.210 - dl.4,5 m-URS I.pol.2025</t>
  </si>
  <si>
    <t>01 - Vodovodní přípojka pro p.č.210 - dl.4,5 m-zemní práce</t>
  </si>
  <si>
    <t>-2000063998</t>
  </si>
  <si>
    <t>-1801656701</t>
  </si>
  <si>
    <t>584733971</t>
  </si>
  <si>
    <t>1241127417</t>
  </si>
  <si>
    <t>2062175866</t>
  </si>
  <si>
    <t>2033142929</t>
  </si>
  <si>
    <t>-1758402222</t>
  </si>
  <si>
    <t>-1789212888</t>
  </si>
  <si>
    <t>-132719157</t>
  </si>
  <si>
    <t>834066944</t>
  </si>
  <si>
    <t>-1831095184</t>
  </si>
  <si>
    <t>970070729</t>
  </si>
  <si>
    <t>147660698</t>
  </si>
  <si>
    <t>-1461899302</t>
  </si>
  <si>
    <t>-296334338</t>
  </si>
  <si>
    <t>1628255384</t>
  </si>
  <si>
    <t>-1127484711</t>
  </si>
  <si>
    <t>411628175</t>
  </si>
  <si>
    <t>1220321132</t>
  </si>
  <si>
    <t>-1552837549</t>
  </si>
  <si>
    <t>545227408</t>
  </si>
  <si>
    <t>-1441091329</t>
  </si>
  <si>
    <t>312519762</t>
  </si>
  <si>
    <t>-240440803</t>
  </si>
  <si>
    <t>377842301</t>
  </si>
  <si>
    <t>-1580033877</t>
  </si>
  <si>
    <t>SO 301-16 - Vodovodní přípojka pro p.č.209/17- dl.4,5 m-URS I.pol.2025</t>
  </si>
  <si>
    <t>01 - Vodovodní přípojka pro p.č.209/17- dl.4,5 m-zemní práce</t>
  </si>
  <si>
    <t>-1967058637</t>
  </si>
  <si>
    <t>-256139173</t>
  </si>
  <si>
    <t>-1262415032</t>
  </si>
  <si>
    <t>-1436208263</t>
  </si>
  <si>
    <t>18816970</t>
  </si>
  <si>
    <t>-1461235671</t>
  </si>
  <si>
    <t>-2036031074</t>
  </si>
  <si>
    <t>-392073941</t>
  </si>
  <si>
    <t>-1278013710</t>
  </si>
  <si>
    <t>-244354464</t>
  </si>
  <si>
    <t>1888286784</t>
  </si>
  <si>
    <t>1311732703</t>
  </si>
  <si>
    <t>-1690464613</t>
  </si>
  <si>
    <t>707365101</t>
  </si>
  <si>
    <t>-1542597735</t>
  </si>
  <si>
    <t>361251887</t>
  </si>
  <si>
    <t>1628107997</t>
  </si>
  <si>
    <t>-2116806223</t>
  </si>
  <si>
    <t>-727376000</t>
  </si>
  <si>
    <t>1294684834</t>
  </si>
  <si>
    <t>-464696392</t>
  </si>
  <si>
    <t>1186156142</t>
  </si>
  <si>
    <t>-1991386545</t>
  </si>
  <si>
    <t>-684920170</t>
  </si>
  <si>
    <t>-953256786</t>
  </si>
  <si>
    <t>496748600</t>
  </si>
  <si>
    <t>SO 301-17 - Vodovodní přípojka pro p.č.208/16- dl.0,5 m-URS I.pol.2025</t>
  </si>
  <si>
    <t>01 - Vodovodní přípojka pro p.č.208/16- dl.0,5 m-zemní práce</t>
  </si>
  <si>
    <t>167701037</t>
  </si>
  <si>
    <t>-153649682</t>
  </si>
  <si>
    <t>-95303124</t>
  </si>
  <si>
    <t>1622698735</t>
  </si>
  <si>
    <t>-1924625537</t>
  </si>
  <si>
    <t>1488092442</t>
  </si>
  <si>
    <t>484816974</t>
  </si>
  <si>
    <t>1365994385</t>
  </si>
  <si>
    <t>1068539803</t>
  </si>
  <si>
    <t>-1281071969</t>
  </si>
  <si>
    <t>-174105414</t>
  </si>
  <si>
    <t>919301547</t>
  </si>
  <si>
    <t>1699196441</t>
  </si>
  <si>
    <t>1355194344</t>
  </si>
  <si>
    <t>1799127359</t>
  </si>
  <si>
    <t>-1267855709</t>
  </si>
  <si>
    <t>1678918727</t>
  </si>
  <si>
    <t>648375675</t>
  </si>
  <si>
    <t>-1435187942</t>
  </si>
  <si>
    <t>1880486658</t>
  </si>
  <si>
    <t>1561070375</t>
  </si>
  <si>
    <t>730999883</t>
  </si>
  <si>
    <t>-219486428</t>
  </si>
  <si>
    <t>-1606061121</t>
  </si>
  <si>
    <t>-243809140</t>
  </si>
  <si>
    <t>1991567967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</si>
</sst>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Sokol869D6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Rekonstrukce vodovodu a kanalizace ve Znojmě - nám. Svobody-výkaz výměr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Znojmo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21. 1. 2025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ROUND(AG95+AG97+AG99+AG101+AG103+AG105+AG107+AG109+AG111+AG113+AG115+AG117+AG119+AG121+AG123+AG125+AG127,2)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ROUND(AS95+AS97+AS99+AS101+AS103+AS105+AS107+AS109+AS111+AS113+AS115+AS117+AS119+AS121+AS123+AS125+AS127,2)</f>
        <v>0</v>
      </c>
      <c r="AT94" s="111">
        <f>ROUND(SUM(AV94:AW94),2)</f>
        <v>0</v>
      </c>
      <c r="AU94" s="112">
        <f>ROUND(AU95+AU97+AU99+AU101+AU103+AU105+AU107+AU109+AU111+AU113+AU115+AU117+AU119+AU121+AU123+AU125+AU127,5)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ROUND(AZ95+AZ97+AZ99+AZ101+AZ103+AZ105+AZ107+AZ109+AZ111+AZ113+AZ115+AZ117+AZ119+AZ121+AZ123+AZ125+AZ127,2)</f>
        <v>0</v>
      </c>
      <c r="BA94" s="111">
        <f>ROUND(BA95+BA97+BA99+BA101+BA103+BA105+BA107+BA109+BA111+BA113+BA115+BA117+BA119+BA121+BA123+BA125+BA127,2)</f>
        <v>0</v>
      </c>
      <c r="BB94" s="111">
        <f>ROUND(BB95+BB97+BB99+BB101+BB103+BB105+BB107+BB109+BB111+BB113+BB115+BB117+BB119+BB121+BB123+BB125+BB127,2)</f>
        <v>0</v>
      </c>
      <c r="BC94" s="111">
        <f>ROUND(BC95+BC97+BC99+BC101+BC103+BC105+BC107+BC109+BC111+BC113+BC115+BC117+BC119+BC121+BC123+BC125+BC127,2)</f>
        <v>0</v>
      </c>
      <c r="BD94" s="113">
        <f>ROUND(BD95+BD97+BD99+BD101+BD103+BD105+BD107+BD109+BD111+BD113+BD115+BD117+BD119+BD121+BD123+BD125+BD127,2)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24.75" customHeight="1">
      <c r="A95" s="7"/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79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ROUND(AG96,2)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80</v>
      </c>
      <c r="AR95" s="123"/>
      <c r="AS95" s="124">
        <f>ROUND(AS96,2)</f>
        <v>0</v>
      </c>
      <c r="AT95" s="125">
        <f>ROUND(SUM(AV95:AW95),2)</f>
        <v>0</v>
      </c>
      <c r="AU95" s="126">
        <f>ROUND(AU96,5)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ROUND(AZ96,2)</f>
        <v>0</v>
      </c>
      <c r="BA95" s="125">
        <f>ROUND(BA96,2)</f>
        <v>0</v>
      </c>
      <c r="BB95" s="125">
        <f>ROUND(BB96,2)</f>
        <v>0</v>
      </c>
      <c r="BC95" s="125">
        <f>ROUND(BC96,2)</f>
        <v>0</v>
      </c>
      <c r="BD95" s="127">
        <f>ROUND(BD96,2)</f>
        <v>0</v>
      </c>
      <c r="BE95" s="7"/>
      <c r="BS95" s="128" t="s">
        <v>73</v>
      </c>
      <c r="BT95" s="128" t="s">
        <v>81</v>
      </c>
      <c r="BU95" s="128" t="s">
        <v>75</v>
      </c>
      <c r="BV95" s="128" t="s">
        <v>76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4" customFormat="1" ht="23.25" customHeight="1">
      <c r="A96" s="129" t="s">
        <v>84</v>
      </c>
      <c r="B96" s="67"/>
      <c r="C96" s="130"/>
      <c r="D96" s="130"/>
      <c r="E96" s="131" t="s">
        <v>85</v>
      </c>
      <c r="F96" s="131"/>
      <c r="G96" s="131"/>
      <c r="H96" s="131"/>
      <c r="I96" s="131"/>
      <c r="J96" s="130"/>
      <c r="K96" s="131" t="s">
        <v>86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'01 - Kanalizační přípojka...'!J32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87</v>
      </c>
      <c r="AR96" s="69"/>
      <c r="AS96" s="134">
        <v>0</v>
      </c>
      <c r="AT96" s="135">
        <f>ROUND(SUM(AV96:AW96),2)</f>
        <v>0</v>
      </c>
      <c r="AU96" s="136">
        <f>'01 - Kanalizační přípojka...'!P125</f>
        <v>0</v>
      </c>
      <c r="AV96" s="135">
        <f>'01 - Kanalizační přípojka...'!J35</f>
        <v>0</v>
      </c>
      <c r="AW96" s="135">
        <f>'01 - Kanalizační přípojka...'!J36</f>
        <v>0</v>
      </c>
      <c r="AX96" s="135">
        <f>'01 - Kanalizační přípojka...'!J37</f>
        <v>0</v>
      </c>
      <c r="AY96" s="135">
        <f>'01 - Kanalizační přípojka...'!J38</f>
        <v>0</v>
      </c>
      <c r="AZ96" s="135">
        <f>'01 - Kanalizační přípojka...'!F35</f>
        <v>0</v>
      </c>
      <c r="BA96" s="135">
        <f>'01 - Kanalizační přípojka...'!F36</f>
        <v>0</v>
      </c>
      <c r="BB96" s="135">
        <f>'01 - Kanalizační přípojka...'!F37</f>
        <v>0</v>
      </c>
      <c r="BC96" s="135">
        <f>'01 - Kanalizační přípojka...'!F38</f>
        <v>0</v>
      </c>
      <c r="BD96" s="137">
        <f>'01 - Kanalizační přípojka...'!F39</f>
        <v>0</v>
      </c>
      <c r="BE96" s="4"/>
      <c r="BT96" s="138" t="s">
        <v>83</v>
      </c>
      <c r="BV96" s="138" t="s">
        <v>76</v>
      </c>
      <c r="BW96" s="138" t="s">
        <v>88</v>
      </c>
      <c r="BX96" s="138" t="s">
        <v>82</v>
      </c>
      <c r="CL96" s="138" t="s">
        <v>1</v>
      </c>
    </row>
    <row r="97" s="7" customFormat="1" ht="24.75" customHeight="1">
      <c r="A97" s="7"/>
      <c r="B97" s="116"/>
      <c r="C97" s="117"/>
      <c r="D97" s="118" t="s">
        <v>89</v>
      </c>
      <c r="E97" s="118"/>
      <c r="F97" s="118"/>
      <c r="G97" s="118"/>
      <c r="H97" s="118"/>
      <c r="I97" s="119"/>
      <c r="J97" s="118" t="s">
        <v>90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ROUND(AG98,2)</f>
        <v>0</v>
      </c>
      <c r="AH97" s="119"/>
      <c r="AI97" s="119"/>
      <c r="AJ97" s="119"/>
      <c r="AK97" s="119"/>
      <c r="AL97" s="119"/>
      <c r="AM97" s="119"/>
      <c r="AN97" s="121">
        <f>SUM(AG97,AT97)</f>
        <v>0</v>
      </c>
      <c r="AO97" s="119"/>
      <c r="AP97" s="119"/>
      <c r="AQ97" s="122" t="s">
        <v>80</v>
      </c>
      <c r="AR97" s="123"/>
      <c r="AS97" s="124">
        <f>ROUND(AS98,2)</f>
        <v>0</v>
      </c>
      <c r="AT97" s="125">
        <f>ROUND(SUM(AV97:AW97),2)</f>
        <v>0</v>
      </c>
      <c r="AU97" s="126">
        <f>ROUND(AU98,5)</f>
        <v>0</v>
      </c>
      <c r="AV97" s="125">
        <f>ROUND(AZ97*L29,2)</f>
        <v>0</v>
      </c>
      <c r="AW97" s="125">
        <f>ROUND(BA97*L30,2)</f>
        <v>0</v>
      </c>
      <c r="AX97" s="125">
        <f>ROUND(BB97*L29,2)</f>
        <v>0</v>
      </c>
      <c r="AY97" s="125">
        <f>ROUND(BC97*L30,2)</f>
        <v>0</v>
      </c>
      <c r="AZ97" s="125">
        <f>ROUND(AZ98,2)</f>
        <v>0</v>
      </c>
      <c r="BA97" s="125">
        <f>ROUND(BA98,2)</f>
        <v>0</v>
      </c>
      <c r="BB97" s="125">
        <f>ROUND(BB98,2)</f>
        <v>0</v>
      </c>
      <c r="BC97" s="125">
        <f>ROUND(BC98,2)</f>
        <v>0</v>
      </c>
      <c r="BD97" s="127">
        <f>ROUND(BD98,2)</f>
        <v>0</v>
      </c>
      <c r="BE97" s="7"/>
      <c r="BS97" s="128" t="s">
        <v>73</v>
      </c>
      <c r="BT97" s="128" t="s">
        <v>81</v>
      </c>
      <c r="BU97" s="128" t="s">
        <v>75</v>
      </c>
      <c r="BV97" s="128" t="s">
        <v>76</v>
      </c>
      <c r="BW97" s="128" t="s">
        <v>91</v>
      </c>
      <c r="BX97" s="128" t="s">
        <v>5</v>
      </c>
      <c r="CL97" s="128" t="s">
        <v>1</v>
      </c>
      <c r="CM97" s="128" t="s">
        <v>83</v>
      </c>
    </row>
    <row r="98" s="4" customFormat="1" ht="23.25" customHeight="1">
      <c r="A98" s="129" t="s">
        <v>84</v>
      </c>
      <c r="B98" s="67"/>
      <c r="C98" s="130"/>
      <c r="D98" s="130"/>
      <c r="E98" s="131" t="s">
        <v>85</v>
      </c>
      <c r="F98" s="131"/>
      <c r="G98" s="131"/>
      <c r="H98" s="131"/>
      <c r="I98" s="131"/>
      <c r="J98" s="130"/>
      <c r="K98" s="131" t="s">
        <v>92</v>
      </c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2">
        <f>'01 - Kanalizační přípojka..._01'!J32</f>
        <v>0</v>
      </c>
      <c r="AH98" s="130"/>
      <c r="AI98" s="130"/>
      <c r="AJ98" s="130"/>
      <c r="AK98" s="130"/>
      <c r="AL98" s="130"/>
      <c r="AM98" s="130"/>
      <c r="AN98" s="132">
        <f>SUM(AG98,AT98)</f>
        <v>0</v>
      </c>
      <c r="AO98" s="130"/>
      <c r="AP98" s="130"/>
      <c r="AQ98" s="133" t="s">
        <v>87</v>
      </c>
      <c r="AR98" s="69"/>
      <c r="AS98" s="134">
        <v>0</v>
      </c>
      <c r="AT98" s="135">
        <f>ROUND(SUM(AV98:AW98),2)</f>
        <v>0</v>
      </c>
      <c r="AU98" s="136">
        <f>'01 - Kanalizační přípojka..._01'!P125</f>
        <v>0</v>
      </c>
      <c r="AV98" s="135">
        <f>'01 - Kanalizační přípojka..._01'!J35</f>
        <v>0</v>
      </c>
      <c r="AW98" s="135">
        <f>'01 - Kanalizační přípojka..._01'!J36</f>
        <v>0</v>
      </c>
      <c r="AX98" s="135">
        <f>'01 - Kanalizační přípojka..._01'!J37</f>
        <v>0</v>
      </c>
      <c r="AY98" s="135">
        <f>'01 - Kanalizační přípojka..._01'!J38</f>
        <v>0</v>
      </c>
      <c r="AZ98" s="135">
        <f>'01 - Kanalizační přípojka..._01'!F35</f>
        <v>0</v>
      </c>
      <c r="BA98" s="135">
        <f>'01 - Kanalizační přípojka..._01'!F36</f>
        <v>0</v>
      </c>
      <c r="BB98" s="135">
        <f>'01 - Kanalizační přípojka..._01'!F37</f>
        <v>0</v>
      </c>
      <c r="BC98" s="135">
        <f>'01 - Kanalizační přípojka..._01'!F38</f>
        <v>0</v>
      </c>
      <c r="BD98" s="137">
        <f>'01 - Kanalizační přípojka..._01'!F39</f>
        <v>0</v>
      </c>
      <c r="BE98" s="4"/>
      <c r="BT98" s="138" t="s">
        <v>83</v>
      </c>
      <c r="BV98" s="138" t="s">
        <v>76</v>
      </c>
      <c r="BW98" s="138" t="s">
        <v>93</v>
      </c>
      <c r="BX98" s="138" t="s">
        <v>91</v>
      </c>
      <c r="CL98" s="138" t="s">
        <v>1</v>
      </c>
    </row>
    <row r="99" s="7" customFormat="1" ht="24.75" customHeight="1">
      <c r="A99" s="7"/>
      <c r="B99" s="116"/>
      <c r="C99" s="117"/>
      <c r="D99" s="118" t="s">
        <v>94</v>
      </c>
      <c r="E99" s="118"/>
      <c r="F99" s="118"/>
      <c r="G99" s="118"/>
      <c r="H99" s="118"/>
      <c r="I99" s="119"/>
      <c r="J99" s="118" t="s">
        <v>95</v>
      </c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20">
        <f>ROUND(AG100,2)</f>
        <v>0</v>
      </c>
      <c r="AH99" s="119"/>
      <c r="AI99" s="119"/>
      <c r="AJ99" s="119"/>
      <c r="AK99" s="119"/>
      <c r="AL99" s="119"/>
      <c r="AM99" s="119"/>
      <c r="AN99" s="121">
        <f>SUM(AG99,AT99)</f>
        <v>0</v>
      </c>
      <c r="AO99" s="119"/>
      <c r="AP99" s="119"/>
      <c r="AQ99" s="122" t="s">
        <v>80</v>
      </c>
      <c r="AR99" s="123"/>
      <c r="AS99" s="124">
        <f>ROUND(AS100,2)</f>
        <v>0</v>
      </c>
      <c r="AT99" s="125">
        <f>ROUND(SUM(AV99:AW99),2)</f>
        <v>0</v>
      </c>
      <c r="AU99" s="126">
        <f>ROUND(AU100,5)</f>
        <v>0</v>
      </c>
      <c r="AV99" s="125">
        <f>ROUND(AZ99*L29,2)</f>
        <v>0</v>
      </c>
      <c r="AW99" s="125">
        <f>ROUND(BA99*L30,2)</f>
        <v>0</v>
      </c>
      <c r="AX99" s="125">
        <f>ROUND(BB99*L29,2)</f>
        <v>0</v>
      </c>
      <c r="AY99" s="125">
        <f>ROUND(BC99*L30,2)</f>
        <v>0</v>
      </c>
      <c r="AZ99" s="125">
        <f>ROUND(AZ100,2)</f>
        <v>0</v>
      </c>
      <c r="BA99" s="125">
        <f>ROUND(BA100,2)</f>
        <v>0</v>
      </c>
      <c r="BB99" s="125">
        <f>ROUND(BB100,2)</f>
        <v>0</v>
      </c>
      <c r="BC99" s="125">
        <f>ROUND(BC100,2)</f>
        <v>0</v>
      </c>
      <c r="BD99" s="127">
        <f>ROUND(BD100,2)</f>
        <v>0</v>
      </c>
      <c r="BE99" s="7"/>
      <c r="BS99" s="128" t="s">
        <v>73</v>
      </c>
      <c r="BT99" s="128" t="s">
        <v>81</v>
      </c>
      <c r="BU99" s="128" t="s">
        <v>75</v>
      </c>
      <c r="BV99" s="128" t="s">
        <v>76</v>
      </c>
      <c r="BW99" s="128" t="s">
        <v>96</v>
      </c>
      <c r="BX99" s="128" t="s">
        <v>5</v>
      </c>
      <c r="CL99" s="128" t="s">
        <v>1</v>
      </c>
      <c r="CM99" s="128" t="s">
        <v>83</v>
      </c>
    </row>
    <row r="100" s="4" customFormat="1" ht="23.25" customHeight="1">
      <c r="A100" s="129" t="s">
        <v>84</v>
      </c>
      <c r="B100" s="67"/>
      <c r="C100" s="130"/>
      <c r="D100" s="130"/>
      <c r="E100" s="131" t="s">
        <v>85</v>
      </c>
      <c r="F100" s="131"/>
      <c r="G100" s="131"/>
      <c r="H100" s="131"/>
      <c r="I100" s="131"/>
      <c r="J100" s="130"/>
      <c r="K100" s="131" t="s">
        <v>97</v>
      </c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  <c r="AG100" s="132">
        <f>'01 - Kanalizační přípojka..._02'!J32</f>
        <v>0</v>
      </c>
      <c r="AH100" s="130"/>
      <c r="AI100" s="130"/>
      <c r="AJ100" s="130"/>
      <c r="AK100" s="130"/>
      <c r="AL100" s="130"/>
      <c r="AM100" s="130"/>
      <c r="AN100" s="132">
        <f>SUM(AG100,AT100)</f>
        <v>0</v>
      </c>
      <c r="AO100" s="130"/>
      <c r="AP100" s="130"/>
      <c r="AQ100" s="133" t="s">
        <v>87</v>
      </c>
      <c r="AR100" s="69"/>
      <c r="AS100" s="134">
        <v>0</v>
      </c>
      <c r="AT100" s="135">
        <f>ROUND(SUM(AV100:AW100),2)</f>
        <v>0</v>
      </c>
      <c r="AU100" s="136">
        <f>'01 - Kanalizační přípojka..._02'!P125</f>
        <v>0</v>
      </c>
      <c r="AV100" s="135">
        <f>'01 - Kanalizační přípojka..._02'!J35</f>
        <v>0</v>
      </c>
      <c r="AW100" s="135">
        <f>'01 - Kanalizační přípojka..._02'!J36</f>
        <v>0</v>
      </c>
      <c r="AX100" s="135">
        <f>'01 - Kanalizační přípojka..._02'!J37</f>
        <v>0</v>
      </c>
      <c r="AY100" s="135">
        <f>'01 - Kanalizační přípojka..._02'!J38</f>
        <v>0</v>
      </c>
      <c r="AZ100" s="135">
        <f>'01 - Kanalizační přípojka..._02'!F35</f>
        <v>0</v>
      </c>
      <c r="BA100" s="135">
        <f>'01 - Kanalizační přípojka..._02'!F36</f>
        <v>0</v>
      </c>
      <c r="BB100" s="135">
        <f>'01 - Kanalizační přípojka..._02'!F37</f>
        <v>0</v>
      </c>
      <c r="BC100" s="135">
        <f>'01 - Kanalizační přípojka..._02'!F38</f>
        <v>0</v>
      </c>
      <c r="BD100" s="137">
        <f>'01 - Kanalizační přípojka..._02'!F39</f>
        <v>0</v>
      </c>
      <c r="BE100" s="4"/>
      <c r="BT100" s="138" t="s">
        <v>83</v>
      </c>
      <c r="BV100" s="138" t="s">
        <v>76</v>
      </c>
      <c r="BW100" s="138" t="s">
        <v>98</v>
      </c>
      <c r="BX100" s="138" t="s">
        <v>96</v>
      </c>
      <c r="CL100" s="138" t="s">
        <v>1</v>
      </c>
    </row>
    <row r="101" s="7" customFormat="1" ht="24.75" customHeight="1">
      <c r="A101" s="7"/>
      <c r="B101" s="116"/>
      <c r="C101" s="117"/>
      <c r="D101" s="118" t="s">
        <v>99</v>
      </c>
      <c r="E101" s="118"/>
      <c r="F101" s="118"/>
      <c r="G101" s="118"/>
      <c r="H101" s="118"/>
      <c r="I101" s="119"/>
      <c r="J101" s="118" t="s">
        <v>95</v>
      </c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20">
        <f>ROUND(AG102,2)</f>
        <v>0</v>
      </c>
      <c r="AH101" s="119"/>
      <c r="AI101" s="119"/>
      <c r="AJ101" s="119"/>
      <c r="AK101" s="119"/>
      <c r="AL101" s="119"/>
      <c r="AM101" s="119"/>
      <c r="AN101" s="121">
        <f>SUM(AG101,AT101)</f>
        <v>0</v>
      </c>
      <c r="AO101" s="119"/>
      <c r="AP101" s="119"/>
      <c r="AQ101" s="122" t="s">
        <v>80</v>
      </c>
      <c r="AR101" s="123"/>
      <c r="AS101" s="124">
        <f>ROUND(AS102,2)</f>
        <v>0</v>
      </c>
      <c r="AT101" s="125">
        <f>ROUND(SUM(AV101:AW101),2)</f>
        <v>0</v>
      </c>
      <c r="AU101" s="126">
        <f>ROUND(AU102,5)</f>
        <v>0</v>
      </c>
      <c r="AV101" s="125">
        <f>ROUND(AZ101*L29,2)</f>
        <v>0</v>
      </c>
      <c r="AW101" s="125">
        <f>ROUND(BA101*L30,2)</f>
        <v>0</v>
      </c>
      <c r="AX101" s="125">
        <f>ROUND(BB101*L29,2)</f>
        <v>0</v>
      </c>
      <c r="AY101" s="125">
        <f>ROUND(BC101*L30,2)</f>
        <v>0</v>
      </c>
      <c r="AZ101" s="125">
        <f>ROUND(AZ102,2)</f>
        <v>0</v>
      </c>
      <c r="BA101" s="125">
        <f>ROUND(BA102,2)</f>
        <v>0</v>
      </c>
      <c r="BB101" s="125">
        <f>ROUND(BB102,2)</f>
        <v>0</v>
      </c>
      <c r="BC101" s="125">
        <f>ROUND(BC102,2)</f>
        <v>0</v>
      </c>
      <c r="BD101" s="127">
        <f>ROUND(BD102,2)</f>
        <v>0</v>
      </c>
      <c r="BE101" s="7"/>
      <c r="BS101" s="128" t="s">
        <v>73</v>
      </c>
      <c r="BT101" s="128" t="s">
        <v>81</v>
      </c>
      <c r="BU101" s="128" t="s">
        <v>75</v>
      </c>
      <c r="BV101" s="128" t="s">
        <v>76</v>
      </c>
      <c r="BW101" s="128" t="s">
        <v>100</v>
      </c>
      <c r="BX101" s="128" t="s">
        <v>5</v>
      </c>
      <c r="CL101" s="128" t="s">
        <v>1</v>
      </c>
      <c r="CM101" s="128" t="s">
        <v>83</v>
      </c>
    </row>
    <row r="102" s="4" customFormat="1" ht="23.25" customHeight="1">
      <c r="A102" s="129" t="s">
        <v>84</v>
      </c>
      <c r="B102" s="67"/>
      <c r="C102" s="130"/>
      <c r="D102" s="130"/>
      <c r="E102" s="131" t="s">
        <v>85</v>
      </c>
      <c r="F102" s="131"/>
      <c r="G102" s="131"/>
      <c r="H102" s="131"/>
      <c r="I102" s="131"/>
      <c r="J102" s="130"/>
      <c r="K102" s="131" t="s">
        <v>97</v>
      </c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131"/>
      <c r="AF102" s="131"/>
      <c r="AG102" s="132">
        <f>'01 - Kanalizační přípojka..._03'!J32</f>
        <v>0</v>
      </c>
      <c r="AH102" s="130"/>
      <c r="AI102" s="130"/>
      <c r="AJ102" s="130"/>
      <c r="AK102" s="130"/>
      <c r="AL102" s="130"/>
      <c r="AM102" s="130"/>
      <c r="AN102" s="132">
        <f>SUM(AG102,AT102)</f>
        <v>0</v>
      </c>
      <c r="AO102" s="130"/>
      <c r="AP102" s="130"/>
      <c r="AQ102" s="133" t="s">
        <v>87</v>
      </c>
      <c r="AR102" s="69"/>
      <c r="AS102" s="134">
        <v>0</v>
      </c>
      <c r="AT102" s="135">
        <f>ROUND(SUM(AV102:AW102),2)</f>
        <v>0</v>
      </c>
      <c r="AU102" s="136">
        <f>'01 - Kanalizační přípojka..._03'!P125</f>
        <v>0</v>
      </c>
      <c r="AV102" s="135">
        <f>'01 - Kanalizační přípojka..._03'!J35</f>
        <v>0</v>
      </c>
      <c r="AW102" s="135">
        <f>'01 - Kanalizační přípojka..._03'!J36</f>
        <v>0</v>
      </c>
      <c r="AX102" s="135">
        <f>'01 - Kanalizační přípojka..._03'!J37</f>
        <v>0</v>
      </c>
      <c r="AY102" s="135">
        <f>'01 - Kanalizační přípojka..._03'!J38</f>
        <v>0</v>
      </c>
      <c r="AZ102" s="135">
        <f>'01 - Kanalizační přípojka..._03'!F35</f>
        <v>0</v>
      </c>
      <c r="BA102" s="135">
        <f>'01 - Kanalizační přípojka..._03'!F36</f>
        <v>0</v>
      </c>
      <c r="BB102" s="135">
        <f>'01 - Kanalizační přípojka..._03'!F37</f>
        <v>0</v>
      </c>
      <c r="BC102" s="135">
        <f>'01 - Kanalizační přípojka..._03'!F38</f>
        <v>0</v>
      </c>
      <c r="BD102" s="137">
        <f>'01 - Kanalizační přípojka..._03'!F39</f>
        <v>0</v>
      </c>
      <c r="BE102" s="4"/>
      <c r="BT102" s="138" t="s">
        <v>83</v>
      </c>
      <c r="BV102" s="138" t="s">
        <v>76</v>
      </c>
      <c r="BW102" s="138" t="s">
        <v>101</v>
      </c>
      <c r="BX102" s="138" t="s">
        <v>100</v>
      </c>
      <c r="CL102" s="138" t="s">
        <v>1</v>
      </c>
    </row>
    <row r="103" s="7" customFormat="1" ht="24.75" customHeight="1">
      <c r="A103" s="7"/>
      <c r="B103" s="116"/>
      <c r="C103" s="117"/>
      <c r="D103" s="118" t="s">
        <v>102</v>
      </c>
      <c r="E103" s="118"/>
      <c r="F103" s="118"/>
      <c r="G103" s="118"/>
      <c r="H103" s="118"/>
      <c r="I103" s="119"/>
      <c r="J103" s="118" t="s">
        <v>103</v>
      </c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118"/>
      <c r="AA103" s="118"/>
      <c r="AB103" s="118"/>
      <c r="AC103" s="118"/>
      <c r="AD103" s="118"/>
      <c r="AE103" s="118"/>
      <c r="AF103" s="118"/>
      <c r="AG103" s="120">
        <f>ROUND(AG104,2)</f>
        <v>0</v>
      </c>
      <c r="AH103" s="119"/>
      <c r="AI103" s="119"/>
      <c r="AJ103" s="119"/>
      <c r="AK103" s="119"/>
      <c r="AL103" s="119"/>
      <c r="AM103" s="119"/>
      <c r="AN103" s="121">
        <f>SUM(AG103,AT103)</f>
        <v>0</v>
      </c>
      <c r="AO103" s="119"/>
      <c r="AP103" s="119"/>
      <c r="AQ103" s="122" t="s">
        <v>80</v>
      </c>
      <c r="AR103" s="123"/>
      <c r="AS103" s="124">
        <f>ROUND(AS104,2)</f>
        <v>0</v>
      </c>
      <c r="AT103" s="125">
        <f>ROUND(SUM(AV103:AW103),2)</f>
        <v>0</v>
      </c>
      <c r="AU103" s="126">
        <f>ROUND(AU104,5)</f>
        <v>0</v>
      </c>
      <c r="AV103" s="125">
        <f>ROUND(AZ103*L29,2)</f>
        <v>0</v>
      </c>
      <c r="AW103" s="125">
        <f>ROUND(BA103*L30,2)</f>
        <v>0</v>
      </c>
      <c r="AX103" s="125">
        <f>ROUND(BB103*L29,2)</f>
        <v>0</v>
      </c>
      <c r="AY103" s="125">
        <f>ROUND(BC103*L30,2)</f>
        <v>0</v>
      </c>
      <c r="AZ103" s="125">
        <f>ROUND(AZ104,2)</f>
        <v>0</v>
      </c>
      <c r="BA103" s="125">
        <f>ROUND(BA104,2)</f>
        <v>0</v>
      </c>
      <c r="BB103" s="125">
        <f>ROUND(BB104,2)</f>
        <v>0</v>
      </c>
      <c r="BC103" s="125">
        <f>ROUND(BC104,2)</f>
        <v>0</v>
      </c>
      <c r="BD103" s="127">
        <f>ROUND(BD104,2)</f>
        <v>0</v>
      </c>
      <c r="BE103" s="7"/>
      <c r="BS103" s="128" t="s">
        <v>73</v>
      </c>
      <c r="BT103" s="128" t="s">
        <v>81</v>
      </c>
      <c r="BU103" s="128" t="s">
        <v>75</v>
      </c>
      <c r="BV103" s="128" t="s">
        <v>76</v>
      </c>
      <c r="BW103" s="128" t="s">
        <v>104</v>
      </c>
      <c r="BX103" s="128" t="s">
        <v>5</v>
      </c>
      <c r="CL103" s="128" t="s">
        <v>1</v>
      </c>
      <c r="CM103" s="128" t="s">
        <v>83</v>
      </c>
    </row>
    <row r="104" s="4" customFormat="1" ht="23.25" customHeight="1">
      <c r="A104" s="129" t="s">
        <v>84</v>
      </c>
      <c r="B104" s="67"/>
      <c r="C104" s="130"/>
      <c r="D104" s="130"/>
      <c r="E104" s="131" t="s">
        <v>85</v>
      </c>
      <c r="F104" s="131"/>
      <c r="G104" s="131"/>
      <c r="H104" s="131"/>
      <c r="I104" s="131"/>
      <c r="J104" s="130"/>
      <c r="K104" s="131" t="s">
        <v>105</v>
      </c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131"/>
      <c r="AF104" s="131"/>
      <c r="AG104" s="132">
        <f>'01 - Kanalizační přípojka..._04'!J32</f>
        <v>0</v>
      </c>
      <c r="AH104" s="130"/>
      <c r="AI104" s="130"/>
      <c r="AJ104" s="130"/>
      <c r="AK104" s="130"/>
      <c r="AL104" s="130"/>
      <c r="AM104" s="130"/>
      <c r="AN104" s="132">
        <f>SUM(AG104,AT104)</f>
        <v>0</v>
      </c>
      <c r="AO104" s="130"/>
      <c r="AP104" s="130"/>
      <c r="AQ104" s="133" t="s">
        <v>87</v>
      </c>
      <c r="AR104" s="69"/>
      <c r="AS104" s="134">
        <v>0</v>
      </c>
      <c r="AT104" s="135">
        <f>ROUND(SUM(AV104:AW104),2)</f>
        <v>0</v>
      </c>
      <c r="AU104" s="136">
        <f>'01 - Kanalizační přípojka..._04'!P125</f>
        <v>0</v>
      </c>
      <c r="AV104" s="135">
        <f>'01 - Kanalizační přípojka..._04'!J35</f>
        <v>0</v>
      </c>
      <c r="AW104" s="135">
        <f>'01 - Kanalizační přípojka..._04'!J36</f>
        <v>0</v>
      </c>
      <c r="AX104" s="135">
        <f>'01 - Kanalizační přípojka..._04'!J37</f>
        <v>0</v>
      </c>
      <c r="AY104" s="135">
        <f>'01 - Kanalizační přípojka..._04'!J38</f>
        <v>0</v>
      </c>
      <c r="AZ104" s="135">
        <f>'01 - Kanalizační přípojka..._04'!F35</f>
        <v>0</v>
      </c>
      <c r="BA104" s="135">
        <f>'01 - Kanalizační přípojka..._04'!F36</f>
        <v>0</v>
      </c>
      <c r="BB104" s="135">
        <f>'01 - Kanalizační přípojka..._04'!F37</f>
        <v>0</v>
      </c>
      <c r="BC104" s="135">
        <f>'01 - Kanalizační přípojka..._04'!F38</f>
        <v>0</v>
      </c>
      <c r="BD104" s="137">
        <f>'01 - Kanalizační přípojka..._04'!F39</f>
        <v>0</v>
      </c>
      <c r="BE104" s="4"/>
      <c r="BT104" s="138" t="s">
        <v>83</v>
      </c>
      <c r="BV104" s="138" t="s">
        <v>76</v>
      </c>
      <c r="BW104" s="138" t="s">
        <v>106</v>
      </c>
      <c r="BX104" s="138" t="s">
        <v>104</v>
      </c>
      <c r="CL104" s="138" t="s">
        <v>1</v>
      </c>
    </row>
    <row r="105" s="7" customFormat="1" ht="24.75" customHeight="1">
      <c r="A105" s="7"/>
      <c r="B105" s="116"/>
      <c r="C105" s="117"/>
      <c r="D105" s="118" t="s">
        <v>107</v>
      </c>
      <c r="E105" s="118"/>
      <c r="F105" s="118"/>
      <c r="G105" s="118"/>
      <c r="H105" s="118"/>
      <c r="I105" s="119"/>
      <c r="J105" s="118" t="s">
        <v>108</v>
      </c>
      <c r="K105" s="118"/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18"/>
      <c r="Z105" s="118"/>
      <c r="AA105" s="118"/>
      <c r="AB105" s="118"/>
      <c r="AC105" s="118"/>
      <c r="AD105" s="118"/>
      <c r="AE105" s="118"/>
      <c r="AF105" s="118"/>
      <c r="AG105" s="120">
        <f>ROUND(AG106,2)</f>
        <v>0</v>
      </c>
      <c r="AH105" s="119"/>
      <c r="AI105" s="119"/>
      <c r="AJ105" s="119"/>
      <c r="AK105" s="119"/>
      <c r="AL105" s="119"/>
      <c r="AM105" s="119"/>
      <c r="AN105" s="121">
        <f>SUM(AG105,AT105)</f>
        <v>0</v>
      </c>
      <c r="AO105" s="119"/>
      <c r="AP105" s="119"/>
      <c r="AQ105" s="122" t="s">
        <v>80</v>
      </c>
      <c r="AR105" s="123"/>
      <c r="AS105" s="124">
        <f>ROUND(AS106,2)</f>
        <v>0</v>
      </c>
      <c r="AT105" s="125">
        <f>ROUND(SUM(AV105:AW105),2)</f>
        <v>0</v>
      </c>
      <c r="AU105" s="126">
        <f>ROUND(AU106,5)</f>
        <v>0</v>
      </c>
      <c r="AV105" s="125">
        <f>ROUND(AZ105*L29,2)</f>
        <v>0</v>
      </c>
      <c r="AW105" s="125">
        <f>ROUND(BA105*L30,2)</f>
        <v>0</v>
      </c>
      <c r="AX105" s="125">
        <f>ROUND(BB105*L29,2)</f>
        <v>0</v>
      </c>
      <c r="AY105" s="125">
        <f>ROUND(BC105*L30,2)</f>
        <v>0</v>
      </c>
      <c r="AZ105" s="125">
        <f>ROUND(AZ106,2)</f>
        <v>0</v>
      </c>
      <c r="BA105" s="125">
        <f>ROUND(BA106,2)</f>
        <v>0</v>
      </c>
      <c r="BB105" s="125">
        <f>ROUND(BB106,2)</f>
        <v>0</v>
      </c>
      <c r="BC105" s="125">
        <f>ROUND(BC106,2)</f>
        <v>0</v>
      </c>
      <c r="BD105" s="127">
        <f>ROUND(BD106,2)</f>
        <v>0</v>
      </c>
      <c r="BE105" s="7"/>
      <c r="BS105" s="128" t="s">
        <v>73</v>
      </c>
      <c r="BT105" s="128" t="s">
        <v>81</v>
      </c>
      <c r="BU105" s="128" t="s">
        <v>75</v>
      </c>
      <c r="BV105" s="128" t="s">
        <v>76</v>
      </c>
      <c r="BW105" s="128" t="s">
        <v>109</v>
      </c>
      <c r="BX105" s="128" t="s">
        <v>5</v>
      </c>
      <c r="CL105" s="128" t="s">
        <v>1</v>
      </c>
      <c r="CM105" s="128" t="s">
        <v>83</v>
      </c>
    </row>
    <row r="106" s="4" customFormat="1" ht="23.25" customHeight="1">
      <c r="A106" s="129" t="s">
        <v>84</v>
      </c>
      <c r="B106" s="67"/>
      <c r="C106" s="130"/>
      <c r="D106" s="130"/>
      <c r="E106" s="131" t="s">
        <v>85</v>
      </c>
      <c r="F106" s="131"/>
      <c r="G106" s="131"/>
      <c r="H106" s="131"/>
      <c r="I106" s="131"/>
      <c r="J106" s="130"/>
      <c r="K106" s="131" t="s">
        <v>110</v>
      </c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131"/>
      <c r="AF106" s="131"/>
      <c r="AG106" s="132">
        <f>'01 - Kanalizační přípojka..._05'!J32</f>
        <v>0</v>
      </c>
      <c r="AH106" s="130"/>
      <c r="AI106" s="130"/>
      <c r="AJ106" s="130"/>
      <c r="AK106" s="130"/>
      <c r="AL106" s="130"/>
      <c r="AM106" s="130"/>
      <c r="AN106" s="132">
        <f>SUM(AG106,AT106)</f>
        <v>0</v>
      </c>
      <c r="AO106" s="130"/>
      <c r="AP106" s="130"/>
      <c r="AQ106" s="133" t="s">
        <v>87</v>
      </c>
      <c r="AR106" s="69"/>
      <c r="AS106" s="134">
        <v>0</v>
      </c>
      <c r="AT106" s="135">
        <f>ROUND(SUM(AV106:AW106),2)</f>
        <v>0</v>
      </c>
      <c r="AU106" s="136">
        <f>'01 - Kanalizační přípojka..._05'!P125</f>
        <v>0</v>
      </c>
      <c r="AV106" s="135">
        <f>'01 - Kanalizační přípojka..._05'!J35</f>
        <v>0</v>
      </c>
      <c r="AW106" s="135">
        <f>'01 - Kanalizační přípojka..._05'!J36</f>
        <v>0</v>
      </c>
      <c r="AX106" s="135">
        <f>'01 - Kanalizační přípojka..._05'!J37</f>
        <v>0</v>
      </c>
      <c r="AY106" s="135">
        <f>'01 - Kanalizační přípojka..._05'!J38</f>
        <v>0</v>
      </c>
      <c r="AZ106" s="135">
        <f>'01 - Kanalizační přípojka..._05'!F35</f>
        <v>0</v>
      </c>
      <c r="BA106" s="135">
        <f>'01 - Kanalizační přípojka..._05'!F36</f>
        <v>0</v>
      </c>
      <c r="BB106" s="135">
        <f>'01 - Kanalizační přípojka..._05'!F37</f>
        <v>0</v>
      </c>
      <c r="BC106" s="135">
        <f>'01 - Kanalizační přípojka..._05'!F38</f>
        <v>0</v>
      </c>
      <c r="BD106" s="137">
        <f>'01 - Kanalizační přípojka..._05'!F39</f>
        <v>0</v>
      </c>
      <c r="BE106" s="4"/>
      <c r="BT106" s="138" t="s">
        <v>83</v>
      </c>
      <c r="BV106" s="138" t="s">
        <v>76</v>
      </c>
      <c r="BW106" s="138" t="s">
        <v>111</v>
      </c>
      <c r="BX106" s="138" t="s">
        <v>109</v>
      </c>
      <c r="CL106" s="138" t="s">
        <v>1</v>
      </c>
    </row>
    <row r="107" s="7" customFormat="1" ht="24.75" customHeight="1">
      <c r="A107" s="7"/>
      <c r="B107" s="116"/>
      <c r="C107" s="117"/>
      <c r="D107" s="118" t="s">
        <v>112</v>
      </c>
      <c r="E107" s="118"/>
      <c r="F107" s="118"/>
      <c r="G107" s="118"/>
      <c r="H107" s="118"/>
      <c r="I107" s="119"/>
      <c r="J107" s="118" t="s">
        <v>113</v>
      </c>
      <c r="K107" s="118"/>
      <c r="L107" s="118"/>
      <c r="M107" s="118"/>
      <c r="N107" s="118"/>
      <c r="O107" s="118"/>
      <c r="P107" s="118"/>
      <c r="Q107" s="118"/>
      <c r="R107" s="118"/>
      <c r="S107" s="118"/>
      <c r="T107" s="118"/>
      <c r="U107" s="118"/>
      <c r="V107" s="118"/>
      <c r="W107" s="118"/>
      <c r="X107" s="118"/>
      <c r="Y107" s="118"/>
      <c r="Z107" s="118"/>
      <c r="AA107" s="118"/>
      <c r="AB107" s="118"/>
      <c r="AC107" s="118"/>
      <c r="AD107" s="118"/>
      <c r="AE107" s="118"/>
      <c r="AF107" s="118"/>
      <c r="AG107" s="120">
        <f>ROUND(AG108,2)</f>
        <v>0</v>
      </c>
      <c r="AH107" s="119"/>
      <c r="AI107" s="119"/>
      <c r="AJ107" s="119"/>
      <c r="AK107" s="119"/>
      <c r="AL107" s="119"/>
      <c r="AM107" s="119"/>
      <c r="AN107" s="121">
        <f>SUM(AG107,AT107)</f>
        <v>0</v>
      </c>
      <c r="AO107" s="119"/>
      <c r="AP107" s="119"/>
      <c r="AQ107" s="122" t="s">
        <v>80</v>
      </c>
      <c r="AR107" s="123"/>
      <c r="AS107" s="124">
        <f>ROUND(AS108,2)</f>
        <v>0</v>
      </c>
      <c r="AT107" s="125">
        <f>ROUND(SUM(AV107:AW107),2)</f>
        <v>0</v>
      </c>
      <c r="AU107" s="126">
        <f>ROUND(AU108,5)</f>
        <v>0</v>
      </c>
      <c r="AV107" s="125">
        <f>ROUND(AZ107*L29,2)</f>
        <v>0</v>
      </c>
      <c r="AW107" s="125">
        <f>ROUND(BA107*L30,2)</f>
        <v>0</v>
      </c>
      <c r="AX107" s="125">
        <f>ROUND(BB107*L29,2)</f>
        <v>0</v>
      </c>
      <c r="AY107" s="125">
        <f>ROUND(BC107*L30,2)</f>
        <v>0</v>
      </c>
      <c r="AZ107" s="125">
        <f>ROUND(AZ108,2)</f>
        <v>0</v>
      </c>
      <c r="BA107" s="125">
        <f>ROUND(BA108,2)</f>
        <v>0</v>
      </c>
      <c r="BB107" s="125">
        <f>ROUND(BB108,2)</f>
        <v>0</v>
      </c>
      <c r="BC107" s="125">
        <f>ROUND(BC108,2)</f>
        <v>0</v>
      </c>
      <c r="BD107" s="127">
        <f>ROUND(BD108,2)</f>
        <v>0</v>
      </c>
      <c r="BE107" s="7"/>
      <c r="BS107" s="128" t="s">
        <v>73</v>
      </c>
      <c r="BT107" s="128" t="s">
        <v>81</v>
      </c>
      <c r="BU107" s="128" t="s">
        <v>75</v>
      </c>
      <c r="BV107" s="128" t="s">
        <v>76</v>
      </c>
      <c r="BW107" s="128" t="s">
        <v>114</v>
      </c>
      <c r="BX107" s="128" t="s">
        <v>5</v>
      </c>
      <c r="CL107" s="128" t="s">
        <v>1</v>
      </c>
      <c r="CM107" s="128" t="s">
        <v>83</v>
      </c>
    </row>
    <row r="108" s="4" customFormat="1" ht="23.25" customHeight="1">
      <c r="A108" s="129" t="s">
        <v>84</v>
      </c>
      <c r="B108" s="67"/>
      <c r="C108" s="130"/>
      <c r="D108" s="130"/>
      <c r="E108" s="131" t="s">
        <v>85</v>
      </c>
      <c r="F108" s="131"/>
      <c r="G108" s="131"/>
      <c r="H108" s="131"/>
      <c r="I108" s="131"/>
      <c r="J108" s="130"/>
      <c r="K108" s="131" t="s">
        <v>115</v>
      </c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131"/>
      <c r="AF108" s="131"/>
      <c r="AG108" s="132">
        <f>'01 - Kanalizační přípojka..._06'!J32</f>
        <v>0</v>
      </c>
      <c r="AH108" s="130"/>
      <c r="AI108" s="130"/>
      <c r="AJ108" s="130"/>
      <c r="AK108" s="130"/>
      <c r="AL108" s="130"/>
      <c r="AM108" s="130"/>
      <c r="AN108" s="132">
        <f>SUM(AG108,AT108)</f>
        <v>0</v>
      </c>
      <c r="AO108" s="130"/>
      <c r="AP108" s="130"/>
      <c r="AQ108" s="133" t="s">
        <v>87</v>
      </c>
      <c r="AR108" s="69"/>
      <c r="AS108" s="134">
        <v>0</v>
      </c>
      <c r="AT108" s="135">
        <f>ROUND(SUM(AV108:AW108),2)</f>
        <v>0</v>
      </c>
      <c r="AU108" s="136">
        <f>'01 - Kanalizační přípojka..._06'!P125</f>
        <v>0</v>
      </c>
      <c r="AV108" s="135">
        <f>'01 - Kanalizační přípojka..._06'!J35</f>
        <v>0</v>
      </c>
      <c r="AW108" s="135">
        <f>'01 - Kanalizační přípojka..._06'!J36</f>
        <v>0</v>
      </c>
      <c r="AX108" s="135">
        <f>'01 - Kanalizační přípojka..._06'!J37</f>
        <v>0</v>
      </c>
      <c r="AY108" s="135">
        <f>'01 - Kanalizační přípojka..._06'!J38</f>
        <v>0</v>
      </c>
      <c r="AZ108" s="135">
        <f>'01 - Kanalizační přípojka..._06'!F35</f>
        <v>0</v>
      </c>
      <c r="BA108" s="135">
        <f>'01 - Kanalizační přípojka..._06'!F36</f>
        <v>0</v>
      </c>
      <c r="BB108" s="135">
        <f>'01 - Kanalizační přípojka..._06'!F37</f>
        <v>0</v>
      </c>
      <c r="BC108" s="135">
        <f>'01 - Kanalizační přípojka..._06'!F38</f>
        <v>0</v>
      </c>
      <c r="BD108" s="137">
        <f>'01 - Kanalizační přípojka..._06'!F39</f>
        <v>0</v>
      </c>
      <c r="BE108" s="4"/>
      <c r="BT108" s="138" t="s">
        <v>83</v>
      </c>
      <c r="BV108" s="138" t="s">
        <v>76</v>
      </c>
      <c r="BW108" s="138" t="s">
        <v>116</v>
      </c>
      <c r="BX108" s="138" t="s">
        <v>114</v>
      </c>
      <c r="CL108" s="138" t="s">
        <v>1</v>
      </c>
    </row>
    <row r="109" s="7" customFormat="1" ht="24.75" customHeight="1">
      <c r="A109" s="7"/>
      <c r="B109" s="116"/>
      <c r="C109" s="117"/>
      <c r="D109" s="118" t="s">
        <v>117</v>
      </c>
      <c r="E109" s="118"/>
      <c r="F109" s="118"/>
      <c r="G109" s="118"/>
      <c r="H109" s="118"/>
      <c r="I109" s="119"/>
      <c r="J109" s="118" t="s">
        <v>113</v>
      </c>
      <c r="K109" s="118"/>
      <c r="L109" s="118"/>
      <c r="M109" s="118"/>
      <c r="N109" s="118"/>
      <c r="O109" s="118"/>
      <c r="P109" s="118"/>
      <c r="Q109" s="118"/>
      <c r="R109" s="118"/>
      <c r="S109" s="118"/>
      <c r="T109" s="118"/>
      <c r="U109" s="118"/>
      <c r="V109" s="118"/>
      <c r="W109" s="118"/>
      <c r="X109" s="118"/>
      <c r="Y109" s="118"/>
      <c r="Z109" s="118"/>
      <c r="AA109" s="118"/>
      <c r="AB109" s="118"/>
      <c r="AC109" s="118"/>
      <c r="AD109" s="118"/>
      <c r="AE109" s="118"/>
      <c r="AF109" s="118"/>
      <c r="AG109" s="120">
        <f>ROUND(AG110,2)</f>
        <v>0</v>
      </c>
      <c r="AH109" s="119"/>
      <c r="AI109" s="119"/>
      <c r="AJ109" s="119"/>
      <c r="AK109" s="119"/>
      <c r="AL109" s="119"/>
      <c r="AM109" s="119"/>
      <c r="AN109" s="121">
        <f>SUM(AG109,AT109)</f>
        <v>0</v>
      </c>
      <c r="AO109" s="119"/>
      <c r="AP109" s="119"/>
      <c r="AQ109" s="122" t="s">
        <v>80</v>
      </c>
      <c r="AR109" s="123"/>
      <c r="AS109" s="124">
        <f>ROUND(AS110,2)</f>
        <v>0</v>
      </c>
      <c r="AT109" s="125">
        <f>ROUND(SUM(AV109:AW109),2)</f>
        <v>0</v>
      </c>
      <c r="AU109" s="126">
        <f>ROUND(AU110,5)</f>
        <v>0</v>
      </c>
      <c r="AV109" s="125">
        <f>ROUND(AZ109*L29,2)</f>
        <v>0</v>
      </c>
      <c r="AW109" s="125">
        <f>ROUND(BA109*L30,2)</f>
        <v>0</v>
      </c>
      <c r="AX109" s="125">
        <f>ROUND(BB109*L29,2)</f>
        <v>0</v>
      </c>
      <c r="AY109" s="125">
        <f>ROUND(BC109*L30,2)</f>
        <v>0</v>
      </c>
      <c r="AZ109" s="125">
        <f>ROUND(AZ110,2)</f>
        <v>0</v>
      </c>
      <c r="BA109" s="125">
        <f>ROUND(BA110,2)</f>
        <v>0</v>
      </c>
      <c r="BB109" s="125">
        <f>ROUND(BB110,2)</f>
        <v>0</v>
      </c>
      <c r="BC109" s="125">
        <f>ROUND(BC110,2)</f>
        <v>0</v>
      </c>
      <c r="BD109" s="127">
        <f>ROUND(BD110,2)</f>
        <v>0</v>
      </c>
      <c r="BE109" s="7"/>
      <c r="BS109" s="128" t="s">
        <v>73</v>
      </c>
      <c r="BT109" s="128" t="s">
        <v>81</v>
      </c>
      <c r="BU109" s="128" t="s">
        <v>75</v>
      </c>
      <c r="BV109" s="128" t="s">
        <v>76</v>
      </c>
      <c r="BW109" s="128" t="s">
        <v>118</v>
      </c>
      <c r="BX109" s="128" t="s">
        <v>5</v>
      </c>
      <c r="CL109" s="128" t="s">
        <v>1</v>
      </c>
      <c r="CM109" s="128" t="s">
        <v>83</v>
      </c>
    </row>
    <row r="110" s="4" customFormat="1" ht="23.25" customHeight="1">
      <c r="A110" s="129" t="s">
        <v>84</v>
      </c>
      <c r="B110" s="67"/>
      <c r="C110" s="130"/>
      <c r="D110" s="130"/>
      <c r="E110" s="131" t="s">
        <v>85</v>
      </c>
      <c r="F110" s="131"/>
      <c r="G110" s="131"/>
      <c r="H110" s="131"/>
      <c r="I110" s="131"/>
      <c r="J110" s="130"/>
      <c r="K110" s="131" t="s">
        <v>115</v>
      </c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131"/>
      <c r="AF110" s="131"/>
      <c r="AG110" s="132">
        <f>'01 - Kanalizační přípojka..._07'!J32</f>
        <v>0</v>
      </c>
      <c r="AH110" s="130"/>
      <c r="AI110" s="130"/>
      <c r="AJ110" s="130"/>
      <c r="AK110" s="130"/>
      <c r="AL110" s="130"/>
      <c r="AM110" s="130"/>
      <c r="AN110" s="132">
        <f>SUM(AG110,AT110)</f>
        <v>0</v>
      </c>
      <c r="AO110" s="130"/>
      <c r="AP110" s="130"/>
      <c r="AQ110" s="133" t="s">
        <v>87</v>
      </c>
      <c r="AR110" s="69"/>
      <c r="AS110" s="134">
        <v>0</v>
      </c>
      <c r="AT110" s="135">
        <f>ROUND(SUM(AV110:AW110),2)</f>
        <v>0</v>
      </c>
      <c r="AU110" s="136">
        <f>'01 - Kanalizační přípojka..._07'!P125</f>
        <v>0</v>
      </c>
      <c r="AV110" s="135">
        <f>'01 - Kanalizační přípojka..._07'!J35</f>
        <v>0</v>
      </c>
      <c r="AW110" s="135">
        <f>'01 - Kanalizační přípojka..._07'!J36</f>
        <v>0</v>
      </c>
      <c r="AX110" s="135">
        <f>'01 - Kanalizační přípojka..._07'!J37</f>
        <v>0</v>
      </c>
      <c r="AY110" s="135">
        <f>'01 - Kanalizační přípojka..._07'!J38</f>
        <v>0</v>
      </c>
      <c r="AZ110" s="135">
        <f>'01 - Kanalizační přípojka..._07'!F35</f>
        <v>0</v>
      </c>
      <c r="BA110" s="135">
        <f>'01 - Kanalizační přípojka..._07'!F36</f>
        <v>0</v>
      </c>
      <c r="BB110" s="135">
        <f>'01 - Kanalizační přípojka..._07'!F37</f>
        <v>0</v>
      </c>
      <c r="BC110" s="135">
        <f>'01 - Kanalizační přípojka..._07'!F38</f>
        <v>0</v>
      </c>
      <c r="BD110" s="137">
        <f>'01 - Kanalizační přípojka..._07'!F39</f>
        <v>0</v>
      </c>
      <c r="BE110" s="4"/>
      <c r="BT110" s="138" t="s">
        <v>83</v>
      </c>
      <c r="BV110" s="138" t="s">
        <v>76</v>
      </c>
      <c r="BW110" s="138" t="s">
        <v>119</v>
      </c>
      <c r="BX110" s="138" t="s">
        <v>118</v>
      </c>
      <c r="CL110" s="138" t="s">
        <v>1</v>
      </c>
    </row>
    <row r="111" s="7" customFormat="1" ht="24.75" customHeight="1">
      <c r="A111" s="7"/>
      <c r="B111" s="116"/>
      <c r="C111" s="117"/>
      <c r="D111" s="118" t="s">
        <v>120</v>
      </c>
      <c r="E111" s="118"/>
      <c r="F111" s="118"/>
      <c r="G111" s="118"/>
      <c r="H111" s="118"/>
      <c r="I111" s="119"/>
      <c r="J111" s="118" t="s">
        <v>121</v>
      </c>
      <c r="K111" s="118"/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118"/>
      <c r="Y111" s="118"/>
      <c r="Z111" s="118"/>
      <c r="AA111" s="118"/>
      <c r="AB111" s="118"/>
      <c r="AC111" s="118"/>
      <c r="AD111" s="118"/>
      <c r="AE111" s="118"/>
      <c r="AF111" s="118"/>
      <c r="AG111" s="120">
        <f>ROUND(AG112,2)</f>
        <v>0</v>
      </c>
      <c r="AH111" s="119"/>
      <c r="AI111" s="119"/>
      <c r="AJ111" s="119"/>
      <c r="AK111" s="119"/>
      <c r="AL111" s="119"/>
      <c r="AM111" s="119"/>
      <c r="AN111" s="121">
        <f>SUM(AG111,AT111)</f>
        <v>0</v>
      </c>
      <c r="AO111" s="119"/>
      <c r="AP111" s="119"/>
      <c r="AQ111" s="122" t="s">
        <v>80</v>
      </c>
      <c r="AR111" s="123"/>
      <c r="AS111" s="124">
        <f>ROUND(AS112,2)</f>
        <v>0</v>
      </c>
      <c r="AT111" s="125">
        <f>ROUND(SUM(AV111:AW111),2)</f>
        <v>0</v>
      </c>
      <c r="AU111" s="126">
        <f>ROUND(AU112,5)</f>
        <v>0</v>
      </c>
      <c r="AV111" s="125">
        <f>ROUND(AZ111*L29,2)</f>
        <v>0</v>
      </c>
      <c r="AW111" s="125">
        <f>ROUND(BA111*L30,2)</f>
        <v>0</v>
      </c>
      <c r="AX111" s="125">
        <f>ROUND(BB111*L29,2)</f>
        <v>0</v>
      </c>
      <c r="AY111" s="125">
        <f>ROUND(BC111*L30,2)</f>
        <v>0</v>
      </c>
      <c r="AZ111" s="125">
        <f>ROUND(AZ112,2)</f>
        <v>0</v>
      </c>
      <c r="BA111" s="125">
        <f>ROUND(BA112,2)</f>
        <v>0</v>
      </c>
      <c r="BB111" s="125">
        <f>ROUND(BB112,2)</f>
        <v>0</v>
      </c>
      <c r="BC111" s="125">
        <f>ROUND(BC112,2)</f>
        <v>0</v>
      </c>
      <c r="BD111" s="127">
        <f>ROUND(BD112,2)</f>
        <v>0</v>
      </c>
      <c r="BE111" s="7"/>
      <c r="BS111" s="128" t="s">
        <v>73</v>
      </c>
      <c r="BT111" s="128" t="s">
        <v>81</v>
      </c>
      <c r="BU111" s="128" t="s">
        <v>75</v>
      </c>
      <c r="BV111" s="128" t="s">
        <v>76</v>
      </c>
      <c r="BW111" s="128" t="s">
        <v>122</v>
      </c>
      <c r="BX111" s="128" t="s">
        <v>5</v>
      </c>
      <c r="CL111" s="128" t="s">
        <v>1</v>
      </c>
      <c r="CM111" s="128" t="s">
        <v>83</v>
      </c>
    </row>
    <row r="112" s="4" customFormat="1" ht="23.25" customHeight="1">
      <c r="A112" s="129" t="s">
        <v>84</v>
      </c>
      <c r="B112" s="67"/>
      <c r="C112" s="130"/>
      <c r="D112" s="130"/>
      <c r="E112" s="131" t="s">
        <v>85</v>
      </c>
      <c r="F112" s="131"/>
      <c r="G112" s="131"/>
      <c r="H112" s="131"/>
      <c r="I112" s="131"/>
      <c r="J112" s="130"/>
      <c r="K112" s="131" t="s">
        <v>123</v>
      </c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131"/>
      <c r="AF112" s="131"/>
      <c r="AG112" s="132">
        <f>'01 - Kanalizační přípojka..._08'!J32</f>
        <v>0</v>
      </c>
      <c r="AH112" s="130"/>
      <c r="AI112" s="130"/>
      <c r="AJ112" s="130"/>
      <c r="AK112" s="130"/>
      <c r="AL112" s="130"/>
      <c r="AM112" s="130"/>
      <c r="AN112" s="132">
        <f>SUM(AG112,AT112)</f>
        <v>0</v>
      </c>
      <c r="AO112" s="130"/>
      <c r="AP112" s="130"/>
      <c r="AQ112" s="133" t="s">
        <v>87</v>
      </c>
      <c r="AR112" s="69"/>
      <c r="AS112" s="134">
        <v>0</v>
      </c>
      <c r="AT112" s="135">
        <f>ROUND(SUM(AV112:AW112),2)</f>
        <v>0</v>
      </c>
      <c r="AU112" s="136">
        <f>'01 - Kanalizační přípojka..._08'!P125</f>
        <v>0</v>
      </c>
      <c r="AV112" s="135">
        <f>'01 - Kanalizační přípojka..._08'!J35</f>
        <v>0</v>
      </c>
      <c r="AW112" s="135">
        <f>'01 - Kanalizační přípojka..._08'!J36</f>
        <v>0</v>
      </c>
      <c r="AX112" s="135">
        <f>'01 - Kanalizační přípojka..._08'!J37</f>
        <v>0</v>
      </c>
      <c r="AY112" s="135">
        <f>'01 - Kanalizační přípojka..._08'!J38</f>
        <v>0</v>
      </c>
      <c r="AZ112" s="135">
        <f>'01 - Kanalizační přípojka..._08'!F35</f>
        <v>0</v>
      </c>
      <c r="BA112" s="135">
        <f>'01 - Kanalizační přípojka..._08'!F36</f>
        <v>0</v>
      </c>
      <c r="BB112" s="135">
        <f>'01 - Kanalizační přípojka..._08'!F37</f>
        <v>0</v>
      </c>
      <c r="BC112" s="135">
        <f>'01 - Kanalizační přípojka..._08'!F38</f>
        <v>0</v>
      </c>
      <c r="BD112" s="137">
        <f>'01 - Kanalizační přípojka..._08'!F39</f>
        <v>0</v>
      </c>
      <c r="BE112" s="4"/>
      <c r="BT112" s="138" t="s">
        <v>83</v>
      </c>
      <c r="BV112" s="138" t="s">
        <v>76</v>
      </c>
      <c r="BW112" s="138" t="s">
        <v>124</v>
      </c>
      <c r="BX112" s="138" t="s">
        <v>122</v>
      </c>
      <c r="CL112" s="138" t="s">
        <v>1</v>
      </c>
    </row>
    <row r="113" s="7" customFormat="1" ht="24.75" customHeight="1">
      <c r="A113" s="7"/>
      <c r="B113" s="116"/>
      <c r="C113" s="117"/>
      <c r="D113" s="118" t="s">
        <v>125</v>
      </c>
      <c r="E113" s="118"/>
      <c r="F113" s="118"/>
      <c r="G113" s="118"/>
      <c r="H113" s="118"/>
      <c r="I113" s="119"/>
      <c r="J113" s="118" t="s">
        <v>126</v>
      </c>
      <c r="K113" s="118"/>
      <c r="L113" s="118"/>
      <c r="M113" s="118"/>
      <c r="N113" s="118"/>
      <c r="O113" s="118"/>
      <c r="P113" s="118"/>
      <c r="Q113" s="118"/>
      <c r="R113" s="118"/>
      <c r="S113" s="118"/>
      <c r="T113" s="118"/>
      <c r="U113" s="118"/>
      <c r="V113" s="118"/>
      <c r="W113" s="118"/>
      <c r="X113" s="118"/>
      <c r="Y113" s="118"/>
      <c r="Z113" s="118"/>
      <c r="AA113" s="118"/>
      <c r="AB113" s="118"/>
      <c r="AC113" s="118"/>
      <c r="AD113" s="118"/>
      <c r="AE113" s="118"/>
      <c r="AF113" s="118"/>
      <c r="AG113" s="120">
        <f>ROUND(AG114,2)</f>
        <v>0</v>
      </c>
      <c r="AH113" s="119"/>
      <c r="AI113" s="119"/>
      <c r="AJ113" s="119"/>
      <c r="AK113" s="119"/>
      <c r="AL113" s="119"/>
      <c r="AM113" s="119"/>
      <c r="AN113" s="121">
        <f>SUM(AG113,AT113)</f>
        <v>0</v>
      </c>
      <c r="AO113" s="119"/>
      <c r="AP113" s="119"/>
      <c r="AQ113" s="122" t="s">
        <v>80</v>
      </c>
      <c r="AR113" s="123"/>
      <c r="AS113" s="124">
        <f>ROUND(AS114,2)</f>
        <v>0</v>
      </c>
      <c r="AT113" s="125">
        <f>ROUND(SUM(AV113:AW113),2)</f>
        <v>0</v>
      </c>
      <c r="AU113" s="126">
        <f>ROUND(AU114,5)</f>
        <v>0</v>
      </c>
      <c r="AV113" s="125">
        <f>ROUND(AZ113*L29,2)</f>
        <v>0</v>
      </c>
      <c r="AW113" s="125">
        <f>ROUND(BA113*L30,2)</f>
        <v>0</v>
      </c>
      <c r="AX113" s="125">
        <f>ROUND(BB113*L29,2)</f>
        <v>0</v>
      </c>
      <c r="AY113" s="125">
        <f>ROUND(BC113*L30,2)</f>
        <v>0</v>
      </c>
      <c r="AZ113" s="125">
        <f>ROUND(AZ114,2)</f>
        <v>0</v>
      </c>
      <c r="BA113" s="125">
        <f>ROUND(BA114,2)</f>
        <v>0</v>
      </c>
      <c r="BB113" s="125">
        <f>ROUND(BB114,2)</f>
        <v>0</v>
      </c>
      <c r="BC113" s="125">
        <f>ROUND(BC114,2)</f>
        <v>0</v>
      </c>
      <c r="BD113" s="127">
        <f>ROUND(BD114,2)</f>
        <v>0</v>
      </c>
      <c r="BE113" s="7"/>
      <c r="BS113" s="128" t="s">
        <v>73</v>
      </c>
      <c r="BT113" s="128" t="s">
        <v>81</v>
      </c>
      <c r="BU113" s="128" t="s">
        <v>75</v>
      </c>
      <c r="BV113" s="128" t="s">
        <v>76</v>
      </c>
      <c r="BW113" s="128" t="s">
        <v>127</v>
      </c>
      <c r="BX113" s="128" t="s">
        <v>5</v>
      </c>
      <c r="CL113" s="128" t="s">
        <v>1</v>
      </c>
      <c r="CM113" s="128" t="s">
        <v>83</v>
      </c>
    </row>
    <row r="114" s="4" customFormat="1" ht="23.25" customHeight="1">
      <c r="A114" s="129" t="s">
        <v>84</v>
      </c>
      <c r="B114" s="67"/>
      <c r="C114" s="130"/>
      <c r="D114" s="130"/>
      <c r="E114" s="131" t="s">
        <v>85</v>
      </c>
      <c r="F114" s="131"/>
      <c r="G114" s="131"/>
      <c r="H114" s="131"/>
      <c r="I114" s="131"/>
      <c r="J114" s="130"/>
      <c r="K114" s="131" t="s">
        <v>128</v>
      </c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131"/>
      <c r="AF114" s="131"/>
      <c r="AG114" s="132">
        <f>'01 - Kanalizační přípojka..._09'!J32</f>
        <v>0</v>
      </c>
      <c r="AH114" s="130"/>
      <c r="AI114" s="130"/>
      <c r="AJ114" s="130"/>
      <c r="AK114" s="130"/>
      <c r="AL114" s="130"/>
      <c r="AM114" s="130"/>
      <c r="AN114" s="132">
        <f>SUM(AG114,AT114)</f>
        <v>0</v>
      </c>
      <c r="AO114" s="130"/>
      <c r="AP114" s="130"/>
      <c r="AQ114" s="133" t="s">
        <v>87</v>
      </c>
      <c r="AR114" s="69"/>
      <c r="AS114" s="134">
        <v>0</v>
      </c>
      <c r="AT114" s="135">
        <f>ROUND(SUM(AV114:AW114),2)</f>
        <v>0</v>
      </c>
      <c r="AU114" s="136">
        <f>'01 - Kanalizační přípojka..._09'!P125</f>
        <v>0</v>
      </c>
      <c r="AV114" s="135">
        <f>'01 - Kanalizační přípojka..._09'!J35</f>
        <v>0</v>
      </c>
      <c r="AW114" s="135">
        <f>'01 - Kanalizační přípojka..._09'!J36</f>
        <v>0</v>
      </c>
      <c r="AX114" s="135">
        <f>'01 - Kanalizační přípojka..._09'!J37</f>
        <v>0</v>
      </c>
      <c r="AY114" s="135">
        <f>'01 - Kanalizační přípojka..._09'!J38</f>
        <v>0</v>
      </c>
      <c r="AZ114" s="135">
        <f>'01 - Kanalizační přípojka..._09'!F35</f>
        <v>0</v>
      </c>
      <c r="BA114" s="135">
        <f>'01 - Kanalizační přípojka..._09'!F36</f>
        <v>0</v>
      </c>
      <c r="BB114" s="135">
        <f>'01 - Kanalizační přípojka..._09'!F37</f>
        <v>0</v>
      </c>
      <c r="BC114" s="135">
        <f>'01 - Kanalizační přípojka..._09'!F38</f>
        <v>0</v>
      </c>
      <c r="BD114" s="137">
        <f>'01 - Kanalizační přípojka..._09'!F39</f>
        <v>0</v>
      </c>
      <c r="BE114" s="4"/>
      <c r="BT114" s="138" t="s">
        <v>83</v>
      </c>
      <c r="BV114" s="138" t="s">
        <v>76</v>
      </c>
      <c r="BW114" s="138" t="s">
        <v>129</v>
      </c>
      <c r="BX114" s="138" t="s">
        <v>127</v>
      </c>
      <c r="CL114" s="138" t="s">
        <v>1</v>
      </c>
    </row>
    <row r="115" s="7" customFormat="1" ht="24.75" customHeight="1">
      <c r="A115" s="7"/>
      <c r="B115" s="116"/>
      <c r="C115" s="117"/>
      <c r="D115" s="118" t="s">
        <v>130</v>
      </c>
      <c r="E115" s="118"/>
      <c r="F115" s="118"/>
      <c r="G115" s="118"/>
      <c r="H115" s="118"/>
      <c r="I115" s="119"/>
      <c r="J115" s="118" t="s">
        <v>131</v>
      </c>
      <c r="K115" s="118"/>
      <c r="L115" s="118"/>
      <c r="M115" s="118"/>
      <c r="N115" s="118"/>
      <c r="O115" s="118"/>
      <c r="P115" s="118"/>
      <c r="Q115" s="118"/>
      <c r="R115" s="118"/>
      <c r="S115" s="118"/>
      <c r="T115" s="118"/>
      <c r="U115" s="118"/>
      <c r="V115" s="118"/>
      <c r="W115" s="118"/>
      <c r="X115" s="118"/>
      <c r="Y115" s="118"/>
      <c r="Z115" s="118"/>
      <c r="AA115" s="118"/>
      <c r="AB115" s="118"/>
      <c r="AC115" s="118"/>
      <c r="AD115" s="118"/>
      <c r="AE115" s="118"/>
      <c r="AF115" s="118"/>
      <c r="AG115" s="120">
        <f>ROUND(AG116,2)</f>
        <v>0</v>
      </c>
      <c r="AH115" s="119"/>
      <c r="AI115" s="119"/>
      <c r="AJ115" s="119"/>
      <c r="AK115" s="119"/>
      <c r="AL115" s="119"/>
      <c r="AM115" s="119"/>
      <c r="AN115" s="121">
        <f>SUM(AG115,AT115)</f>
        <v>0</v>
      </c>
      <c r="AO115" s="119"/>
      <c r="AP115" s="119"/>
      <c r="AQ115" s="122" t="s">
        <v>80</v>
      </c>
      <c r="AR115" s="123"/>
      <c r="AS115" s="124">
        <f>ROUND(AS116,2)</f>
        <v>0</v>
      </c>
      <c r="AT115" s="125">
        <f>ROUND(SUM(AV115:AW115),2)</f>
        <v>0</v>
      </c>
      <c r="AU115" s="126">
        <f>ROUND(AU116,5)</f>
        <v>0</v>
      </c>
      <c r="AV115" s="125">
        <f>ROUND(AZ115*L29,2)</f>
        <v>0</v>
      </c>
      <c r="AW115" s="125">
        <f>ROUND(BA115*L30,2)</f>
        <v>0</v>
      </c>
      <c r="AX115" s="125">
        <f>ROUND(BB115*L29,2)</f>
        <v>0</v>
      </c>
      <c r="AY115" s="125">
        <f>ROUND(BC115*L30,2)</f>
        <v>0</v>
      </c>
      <c r="AZ115" s="125">
        <f>ROUND(AZ116,2)</f>
        <v>0</v>
      </c>
      <c r="BA115" s="125">
        <f>ROUND(BA116,2)</f>
        <v>0</v>
      </c>
      <c r="BB115" s="125">
        <f>ROUND(BB116,2)</f>
        <v>0</v>
      </c>
      <c r="BC115" s="125">
        <f>ROUND(BC116,2)</f>
        <v>0</v>
      </c>
      <c r="BD115" s="127">
        <f>ROUND(BD116,2)</f>
        <v>0</v>
      </c>
      <c r="BE115" s="7"/>
      <c r="BS115" s="128" t="s">
        <v>73</v>
      </c>
      <c r="BT115" s="128" t="s">
        <v>81</v>
      </c>
      <c r="BU115" s="128" t="s">
        <v>75</v>
      </c>
      <c r="BV115" s="128" t="s">
        <v>76</v>
      </c>
      <c r="BW115" s="128" t="s">
        <v>132</v>
      </c>
      <c r="BX115" s="128" t="s">
        <v>5</v>
      </c>
      <c r="CL115" s="128" t="s">
        <v>1</v>
      </c>
      <c r="CM115" s="128" t="s">
        <v>83</v>
      </c>
    </row>
    <row r="116" s="4" customFormat="1" ht="23.25" customHeight="1">
      <c r="A116" s="129" t="s">
        <v>84</v>
      </c>
      <c r="B116" s="67"/>
      <c r="C116" s="130"/>
      <c r="D116" s="130"/>
      <c r="E116" s="131" t="s">
        <v>85</v>
      </c>
      <c r="F116" s="131"/>
      <c r="G116" s="131"/>
      <c r="H116" s="131"/>
      <c r="I116" s="131"/>
      <c r="J116" s="130"/>
      <c r="K116" s="131" t="s">
        <v>133</v>
      </c>
      <c r="L116" s="131"/>
      <c r="M116" s="131"/>
      <c r="N116" s="131"/>
      <c r="O116" s="131"/>
      <c r="P116" s="131"/>
      <c r="Q116" s="131"/>
      <c r="R116" s="131"/>
      <c r="S116" s="131"/>
      <c r="T116" s="131"/>
      <c r="U116" s="131"/>
      <c r="V116" s="131"/>
      <c r="W116" s="131"/>
      <c r="X116" s="131"/>
      <c r="Y116" s="131"/>
      <c r="Z116" s="131"/>
      <c r="AA116" s="131"/>
      <c r="AB116" s="131"/>
      <c r="AC116" s="131"/>
      <c r="AD116" s="131"/>
      <c r="AE116" s="131"/>
      <c r="AF116" s="131"/>
      <c r="AG116" s="132">
        <f>'01 - Vodovodní přípojka p...'!J32</f>
        <v>0</v>
      </c>
      <c r="AH116" s="130"/>
      <c r="AI116" s="130"/>
      <c r="AJ116" s="130"/>
      <c r="AK116" s="130"/>
      <c r="AL116" s="130"/>
      <c r="AM116" s="130"/>
      <c r="AN116" s="132">
        <f>SUM(AG116,AT116)</f>
        <v>0</v>
      </c>
      <c r="AO116" s="130"/>
      <c r="AP116" s="130"/>
      <c r="AQ116" s="133" t="s">
        <v>87</v>
      </c>
      <c r="AR116" s="69"/>
      <c r="AS116" s="134">
        <v>0</v>
      </c>
      <c r="AT116" s="135">
        <f>ROUND(SUM(AV116:AW116),2)</f>
        <v>0</v>
      </c>
      <c r="AU116" s="136">
        <f>'01 - Vodovodní přípojka p...'!P126</f>
        <v>0</v>
      </c>
      <c r="AV116" s="135">
        <f>'01 - Vodovodní přípojka p...'!J35</f>
        <v>0</v>
      </c>
      <c r="AW116" s="135">
        <f>'01 - Vodovodní přípojka p...'!J36</f>
        <v>0</v>
      </c>
      <c r="AX116" s="135">
        <f>'01 - Vodovodní přípojka p...'!J37</f>
        <v>0</v>
      </c>
      <c r="AY116" s="135">
        <f>'01 - Vodovodní přípojka p...'!J38</f>
        <v>0</v>
      </c>
      <c r="AZ116" s="135">
        <f>'01 - Vodovodní přípojka p...'!F35</f>
        <v>0</v>
      </c>
      <c r="BA116" s="135">
        <f>'01 - Vodovodní přípojka p...'!F36</f>
        <v>0</v>
      </c>
      <c r="BB116" s="135">
        <f>'01 - Vodovodní přípojka p...'!F37</f>
        <v>0</v>
      </c>
      <c r="BC116" s="135">
        <f>'01 - Vodovodní přípojka p...'!F38</f>
        <v>0</v>
      </c>
      <c r="BD116" s="137">
        <f>'01 - Vodovodní přípojka p...'!F39</f>
        <v>0</v>
      </c>
      <c r="BE116" s="4"/>
      <c r="BT116" s="138" t="s">
        <v>83</v>
      </c>
      <c r="BV116" s="138" t="s">
        <v>76</v>
      </c>
      <c r="BW116" s="138" t="s">
        <v>134</v>
      </c>
      <c r="BX116" s="138" t="s">
        <v>132</v>
      </c>
      <c r="CL116" s="138" t="s">
        <v>1</v>
      </c>
    </row>
    <row r="117" s="7" customFormat="1" ht="24.75" customHeight="1">
      <c r="A117" s="7"/>
      <c r="B117" s="116"/>
      <c r="C117" s="117"/>
      <c r="D117" s="118" t="s">
        <v>135</v>
      </c>
      <c r="E117" s="118"/>
      <c r="F117" s="118"/>
      <c r="G117" s="118"/>
      <c r="H117" s="118"/>
      <c r="I117" s="119"/>
      <c r="J117" s="118" t="s">
        <v>136</v>
      </c>
      <c r="K117" s="118"/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18"/>
      <c r="X117" s="118"/>
      <c r="Y117" s="118"/>
      <c r="Z117" s="118"/>
      <c r="AA117" s="118"/>
      <c r="AB117" s="118"/>
      <c r="AC117" s="118"/>
      <c r="AD117" s="118"/>
      <c r="AE117" s="118"/>
      <c r="AF117" s="118"/>
      <c r="AG117" s="120">
        <f>ROUND(AG118,2)</f>
        <v>0</v>
      </c>
      <c r="AH117" s="119"/>
      <c r="AI117" s="119"/>
      <c r="AJ117" s="119"/>
      <c r="AK117" s="119"/>
      <c r="AL117" s="119"/>
      <c r="AM117" s="119"/>
      <c r="AN117" s="121">
        <f>SUM(AG117,AT117)</f>
        <v>0</v>
      </c>
      <c r="AO117" s="119"/>
      <c r="AP117" s="119"/>
      <c r="AQ117" s="122" t="s">
        <v>80</v>
      </c>
      <c r="AR117" s="123"/>
      <c r="AS117" s="124">
        <f>ROUND(AS118,2)</f>
        <v>0</v>
      </c>
      <c r="AT117" s="125">
        <f>ROUND(SUM(AV117:AW117),2)</f>
        <v>0</v>
      </c>
      <c r="AU117" s="126">
        <f>ROUND(AU118,5)</f>
        <v>0</v>
      </c>
      <c r="AV117" s="125">
        <f>ROUND(AZ117*L29,2)</f>
        <v>0</v>
      </c>
      <c r="AW117" s="125">
        <f>ROUND(BA117*L30,2)</f>
        <v>0</v>
      </c>
      <c r="AX117" s="125">
        <f>ROUND(BB117*L29,2)</f>
        <v>0</v>
      </c>
      <c r="AY117" s="125">
        <f>ROUND(BC117*L30,2)</f>
        <v>0</v>
      </c>
      <c r="AZ117" s="125">
        <f>ROUND(AZ118,2)</f>
        <v>0</v>
      </c>
      <c r="BA117" s="125">
        <f>ROUND(BA118,2)</f>
        <v>0</v>
      </c>
      <c r="BB117" s="125">
        <f>ROUND(BB118,2)</f>
        <v>0</v>
      </c>
      <c r="BC117" s="125">
        <f>ROUND(BC118,2)</f>
        <v>0</v>
      </c>
      <c r="BD117" s="127">
        <f>ROUND(BD118,2)</f>
        <v>0</v>
      </c>
      <c r="BE117" s="7"/>
      <c r="BS117" s="128" t="s">
        <v>73</v>
      </c>
      <c r="BT117" s="128" t="s">
        <v>81</v>
      </c>
      <c r="BU117" s="128" t="s">
        <v>75</v>
      </c>
      <c r="BV117" s="128" t="s">
        <v>76</v>
      </c>
      <c r="BW117" s="128" t="s">
        <v>137</v>
      </c>
      <c r="BX117" s="128" t="s">
        <v>5</v>
      </c>
      <c r="CL117" s="128" t="s">
        <v>1</v>
      </c>
      <c r="CM117" s="128" t="s">
        <v>83</v>
      </c>
    </row>
    <row r="118" s="4" customFormat="1" ht="23.25" customHeight="1">
      <c r="A118" s="129" t="s">
        <v>84</v>
      </c>
      <c r="B118" s="67"/>
      <c r="C118" s="130"/>
      <c r="D118" s="130"/>
      <c r="E118" s="131" t="s">
        <v>85</v>
      </c>
      <c r="F118" s="131"/>
      <c r="G118" s="131"/>
      <c r="H118" s="131"/>
      <c r="I118" s="131"/>
      <c r="J118" s="130"/>
      <c r="K118" s="131" t="s">
        <v>138</v>
      </c>
      <c r="L118" s="131"/>
      <c r="M118" s="131"/>
      <c r="N118" s="131"/>
      <c r="O118" s="131"/>
      <c r="P118" s="131"/>
      <c r="Q118" s="131"/>
      <c r="R118" s="131"/>
      <c r="S118" s="131"/>
      <c r="T118" s="131"/>
      <c r="U118" s="131"/>
      <c r="V118" s="131"/>
      <c r="W118" s="131"/>
      <c r="X118" s="131"/>
      <c r="Y118" s="131"/>
      <c r="Z118" s="131"/>
      <c r="AA118" s="131"/>
      <c r="AB118" s="131"/>
      <c r="AC118" s="131"/>
      <c r="AD118" s="131"/>
      <c r="AE118" s="131"/>
      <c r="AF118" s="131"/>
      <c r="AG118" s="132">
        <f>'01 - Vodovodní přípojka p..._01'!J32</f>
        <v>0</v>
      </c>
      <c r="AH118" s="130"/>
      <c r="AI118" s="130"/>
      <c r="AJ118" s="130"/>
      <c r="AK118" s="130"/>
      <c r="AL118" s="130"/>
      <c r="AM118" s="130"/>
      <c r="AN118" s="132">
        <f>SUM(AG118,AT118)</f>
        <v>0</v>
      </c>
      <c r="AO118" s="130"/>
      <c r="AP118" s="130"/>
      <c r="AQ118" s="133" t="s">
        <v>87</v>
      </c>
      <c r="AR118" s="69"/>
      <c r="AS118" s="134">
        <v>0</v>
      </c>
      <c r="AT118" s="135">
        <f>ROUND(SUM(AV118:AW118),2)</f>
        <v>0</v>
      </c>
      <c r="AU118" s="136">
        <f>'01 - Vodovodní přípojka p..._01'!P126</f>
        <v>0</v>
      </c>
      <c r="AV118" s="135">
        <f>'01 - Vodovodní přípojka p..._01'!J35</f>
        <v>0</v>
      </c>
      <c r="AW118" s="135">
        <f>'01 - Vodovodní přípojka p..._01'!J36</f>
        <v>0</v>
      </c>
      <c r="AX118" s="135">
        <f>'01 - Vodovodní přípojka p..._01'!J37</f>
        <v>0</v>
      </c>
      <c r="AY118" s="135">
        <f>'01 - Vodovodní přípojka p..._01'!J38</f>
        <v>0</v>
      </c>
      <c r="AZ118" s="135">
        <f>'01 - Vodovodní přípojka p..._01'!F35</f>
        <v>0</v>
      </c>
      <c r="BA118" s="135">
        <f>'01 - Vodovodní přípojka p..._01'!F36</f>
        <v>0</v>
      </c>
      <c r="BB118" s="135">
        <f>'01 - Vodovodní přípojka p..._01'!F37</f>
        <v>0</v>
      </c>
      <c r="BC118" s="135">
        <f>'01 - Vodovodní přípojka p..._01'!F38</f>
        <v>0</v>
      </c>
      <c r="BD118" s="137">
        <f>'01 - Vodovodní přípojka p..._01'!F39</f>
        <v>0</v>
      </c>
      <c r="BE118" s="4"/>
      <c r="BT118" s="138" t="s">
        <v>83</v>
      </c>
      <c r="BV118" s="138" t="s">
        <v>76</v>
      </c>
      <c r="BW118" s="138" t="s">
        <v>139</v>
      </c>
      <c r="BX118" s="138" t="s">
        <v>137</v>
      </c>
      <c r="CL118" s="138" t="s">
        <v>1</v>
      </c>
    </row>
    <row r="119" s="7" customFormat="1" ht="24.75" customHeight="1">
      <c r="A119" s="7"/>
      <c r="B119" s="116"/>
      <c r="C119" s="117"/>
      <c r="D119" s="118" t="s">
        <v>140</v>
      </c>
      <c r="E119" s="118"/>
      <c r="F119" s="118"/>
      <c r="G119" s="118"/>
      <c r="H119" s="118"/>
      <c r="I119" s="119"/>
      <c r="J119" s="118" t="s">
        <v>141</v>
      </c>
      <c r="K119" s="118"/>
      <c r="L119" s="118"/>
      <c r="M119" s="118"/>
      <c r="N119" s="118"/>
      <c r="O119" s="118"/>
      <c r="P119" s="118"/>
      <c r="Q119" s="118"/>
      <c r="R119" s="118"/>
      <c r="S119" s="118"/>
      <c r="T119" s="118"/>
      <c r="U119" s="118"/>
      <c r="V119" s="118"/>
      <c r="W119" s="118"/>
      <c r="X119" s="118"/>
      <c r="Y119" s="118"/>
      <c r="Z119" s="118"/>
      <c r="AA119" s="118"/>
      <c r="AB119" s="118"/>
      <c r="AC119" s="118"/>
      <c r="AD119" s="118"/>
      <c r="AE119" s="118"/>
      <c r="AF119" s="118"/>
      <c r="AG119" s="120">
        <f>ROUND(AG120,2)</f>
        <v>0</v>
      </c>
      <c r="AH119" s="119"/>
      <c r="AI119" s="119"/>
      <c r="AJ119" s="119"/>
      <c r="AK119" s="119"/>
      <c r="AL119" s="119"/>
      <c r="AM119" s="119"/>
      <c r="AN119" s="121">
        <f>SUM(AG119,AT119)</f>
        <v>0</v>
      </c>
      <c r="AO119" s="119"/>
      <c r="AP119" s="119"/>
      <c r="AQ119" s="122" t="s">
        <v>80</v>
      </c>
      <c r="AR119" s="123"/>
      <c r="AS119" s="124">
        <f>ROUND(AS120,2)</f>
        <v>0</v>
      </c>
      <c r="AT119" s="125">
        <f>ROUND(SUM(AV119:AW119),2)</f>
        <v>0</v>
      </c>
      <c r="AU119" s="126">
        <f>ROUND(AU120,5)</f>
        <v>0</v>
      </c>
      <c r="AV119" s="125">
        <f>ROUND(AZ119*L29,2)</f>
        <v>0</v>
      </c>
      <c r="AW119" s="125">
        <f>ROUND(BA119*L30,2)</f>
        <v>0</v>
      </c>
      <c r="AX119" s="125">
        <f>ROUND(BB119*L29,2)</f>
        <v>0</v>
      </c>
      <c r="AY119" s="125">
        <f>ROUND(BC119*L30,2)</f>
        <v>0</v>
      </c>
      <c r="AZ119" s="125">
        <f>ROUND(AZ120,2)</f>
        <v>0</v>
      </c>
      <c r="BA119" s="125">
        <f>ROUND(BA120,2)</f>
        <v>0</v>
      </c>
      <c r="BB119" s="125">
        <f>ROUND(BB120,2)</f>
        <v>0</v>
      </c>
      <c r="BC119" s="125">
        <f>ROUND(BC120,2)</f>
        <v>0</v>
      </c>
      <c r="BD119" s="127">
        <f>ROUND(BD120,2)</f>
        <v>0</v>
      </c>
      <c r="BE119" s="7"/>
      <c r="BS119" s="128" t="s">
        <v>73</v>
      </c>
      <c r="BT119" s="128" t="s">
        <v>81</v>
      </c>
      <c r="BU119" s="128" t="s">
        <v>75</v>
      </c>
      <c r="BV119" s="128" t="s">
        <v>76</v>
      </c>
      <c r="BW119" s="128" t="s">
        <v>142</v>
      </c>
      <c r="BX119" s="128" t="s">
        <v>5</v>
      </c>
      <c r="CL119" s="128" t="s">
        <v>1</v>
      </c>
      <c r="CM119" s="128" t="s">
        <v>83</v>
      </c>
    </row>
    <row r="120" s="4" customFormat="1" ht="23.25" customHeight="1">
      <c r="A120" s="129" t="s">
        <v>84</v>
      </c>
      <c r="B120" s="67"/>
      <c r="C120" s="130"/>
      <c r="D120" s="130"/>
      <c r="E120" s="131" t="s">
        <v>85</v>
      </c>
      <c r="F120" s="131"/>
      <c r="G120" s="131"/>
      <c r="H120" s="131"/>
      <c r="I120" s="131"/>
      <c r="J120" s="130"/>
      <c r="K120" s="131" t="s">
        <v>143</v>
      </c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  <c r="Z120" s="131"/>
      <c r="AA120" s="131"/>
      <c r="AB120" s="131"/>
      <c r="AC120" s="131"/>
      <c r="AD120" s="131"/>
      <c r="AE120" s="131"/>
      <c r="AF120" s="131"/>
      <c r="AG120" s="132">
        <f>'01 - Vodovodní přípojka p..._02'!J32</f>
        <v>0</v>
      </c>
      <c r="AH120" s="130"/>
      <c r="AI120" s="130"/>
      <c r="AJ120" s="130"/>
      <c r="AK120" s="130"/>
      <c r="AL120" s="130"/>
      <c r="AM120" s="130"/>
      <c r="AN120" s="132">
        <f>SUM(AG120,AT120)</f>
        <v>0</v>
      </c>
      <c r="AO120" s="130"/>
      <c r="AP120" s="130"/>
      <c r="AQ120" s="133" t="s">
        <v>87</v>
      </c>
      <c r="AR120" s="69"/>
      <c r="AS120" s="134">
        <v>0</v>
      </c>
      <c r="AT120" s="135">
        <f>ROUND(SUM(AV120:AW120),2)</f>
        <v>0</v>
      </c>
      <c r="AU120" s="136">
        <f>'01 - Vodovodní přípojka p..._02'!P126</f>
        <v>0</v>
      </c>
      <c r="AV120" s="135">
        <f>'01 - Vodovodní přípojka p..._02'!J35</f>
        <v>0</v>
      </c>
      <c r="AW120" s="135">
        <f>'01 - Vodovodní přípojka p..._02'!J36</f>
        <v>0</v>
      </c>
      <c r="AX120" s="135">
        <f>'01 - Vodovodní přípojka p..._02'!J37</f>
        <v>0</v>
      </c>
      <c r="AY120" s="135">
        <f>'01 - Vodovodní přípojka p..._02'!J38</f>
        <v>0</v>
      </c>
      <c r="AZ120" s="135">
        <f>'01 - Vodovodní přípojka p..._02'!F35</f>
        <v>0</v>
      </c>
      <c r="BA120" s="135">
        <f>'01 - Vodovodní přípojka p..._02'!F36</f>
        <v>0</v>
      </c>
      <c r="BB120" s="135">
        <f>'01 - Vodovodní přípojka p..._02'!F37</f>
        <v>0</v>
      </c>
      <c r="BC120" s="135">
        <f>'01 - Vodovodní přípojka p..._02'!F38</f>
        <v>0</v>
      </c>
      <c r="BD120" s="137">
        <f>'01 - Vodovodní přípojka p..._02'!F39</f>
        <v>0</v>
      </c>
      <c r="BE120" s="4"/>
      <c r="BT120" s="138" t="s">
        <v>83</v>
      </c>
      <c r="BV120" s="138" t="s">
        <v>76</v>
      </c>
      <c r="BW120" s="138" t="s">
        <v>144</v>
      </c>
      <c r="BX120" s="138" t="s">
        <v>142</v>
      </c>
      <c r="CL120" s="138" t="s">
        <v>1</v>
      </c>
    </row>
    <row r="121" s="7" customFormat="1" ht="24.75" customHeight="1">
      <c r="A121" s="7"/>
      <c r="B121" s="116"/>
      <c r="C121" s="117"/>
      <c r="D121" s="118" t="s">
        <v>145</v>
      </c>
      <c r="E121" s="118"/>
      <c r="F121" s="118"/>
      <c r="G121" s="118"/>
      <c r="H121" s="118"/>
      <c r="I121" s="119"/>
      <c r="J121" s="118" t="s">
        <v>146</v>
      </c>
      <c r="K121" s="118"/>
      <c r="L121" s="118"/>
      <c r="M121" s="118"/>
      <c r="N121" s="118"/>
      <c r="O121" s="118"/>
      <c r="P121" s="118"/>
      <c r="Q121" s="118"/>
      <c r="R121" s="118"/>
      <c r="S121" s="118"/>
      <c r="T121" s="118"/>
      <c r="U121" s="118"/>
      <c r="V121" s="118"/>
      <c r="W121" s="118"/>
      <c r="X121" s="118"/>
      <c r="Y121" s="118"/>
      <c r="Z121" s="118"/>
      <c r="AA121" s="118"/>
      <c r="AB121" s="118"/>
      <c r="AC121" s="118"/>
      <c r="AD121" s="118"/>
      <c r="AE121" s="118"/>
      <c r="AF121" s="118"/>
      <c r="AG121" s="120">
        <f>ROUND(AG122,2)</f>
        <v>0</v>
      </c>
      <c r="AH121" s="119"/>
      <c r="AI121" s="119"/>
      <c r="AJ121" s="119"/>
      <c r="AK121" s="119"/>
      <c r="AL121" s="119"/>
      <c r="AM121" s="119"/>
      <c r="AN121" s="121">
        <f>SUM(AG121,AT121)</f>
        <v>0</v>
      </c>
      <c r="AO121" s="119"/>
      <c r="AP121" s="119"/>
      <c r="AQ121" s="122" t="s">
        <v>80</v>
      </c>
      <c r="AR121" s="123"/>
      <c r="AS121" s="124">
        <f>ROUND(AS122,2)</f>
        <v>0</v>
      </c>
      <c r="AT121" s="125">
        <f>ROUND(SUM(AV121:AW121),2)</f>
        <v>0</v>
      </c>
      <c r="AU121" s="126">
        <f>ROUND(AU122,5)</f>
        <v>0</v>
      </c>
      <c r="AV121" s="125">
        <f>ROUND(AZ121*L29,2)</f>
        <v>0</v>
      </c>
      <c r="AW121" s="125">
        <f>ROUND(BA121*L30,2)</f>
        <v>0</v>
      </c>
      <c r="AX121" s="125">
        <f>ROUND(BB121*L29,2)</f>
        <v>0</v>
      </c>
      <c r="AY121" s="125">
        <f>ROUND(BC121*L30,2)</f>
        <v>0</v>
      </c>
      <c r="AZ121" s="125">
        <f>ROUND(AZ122,2)</f>
        <v>0</v>
      </c>
      <c r="BA121" s="125">
        <f>ROUND(BA122,2)</f>
        <v>0</v>
      </c>
      <c r="BB121" s="125">
        <f>ROUND(BB122,2)</f>
        <v>0</v>
      </c>
      <c r="BC121" s="125">
        <f>ROUND(BC122,2)</f>
        <v>0</v>
      </c>
      <c r="BD121" s="127">
        <f>ROUND(BD122,2)</f>
        <v>0</v>
      </c>
      <c r="BE121" s="7"/>
      <c r="BS121" s="128" t="s">
        <v>73</v>
      </c>
      <c r="BT121" s="128" t="s">
        <v>81</v>
      </c>
      <c r="BU121" s="128" t="s">
        <v>75</v>
      </c>
      <c r="BV121" s="128" t="s">
        <v>76</v>
      </c>
      <c r="BW121" s="128" t="s">
        <v>147</v>
      </c>
      <c r="BX121" s="128" t="s">
        <v>5</v>
      </c>
      <c r="CL121" s="128" t="s">
        <v>1</v>
      </c>
      <c r="CM121" s="128" t="s">
        <v>83</v>
      </c>
    </row>
    <row r="122" s="4" customFormat="1" ht="23.25" customHeight="1">
      <c r="A122" s="129" t="s">
        <v>84</v>
      </c>
      <c r="B122" s="67"/>
      <c r="C122" s="130"/>
      <c r="D122" s="130"/>
      <c r="E122" s="131" t="s">
        <v>85</v>
      </c>
      <c r="F122" s="131"/>
      <c r="G122" s="131"/>
      <c r="H122" s="131"/>
      <c r="I122" s="131"/>
      <c r="J122" s="130"/>
      <c r="K122" s="131" t="s">
        <v>148</v>
      </c>
      <c r="L122" s="131"/>
      <c r="M122" s="131"/>
      <c r="N122" s="131"/>
      <c r="O122" s="131"/>
      <c r="P122" s="131"/>
      <c r="Q122" s="131"/>
      <c r="R122" s="131"/>
      <c r="S122" s="131"/>
      <c r="T122" s="131"/>
      <c r="U122" s="131"/>
      <c r="V122" s="131"/>
      <c r="W122" s="131"/>
      <c r="X122" s="131"/>
      <c r="Y122" s="131"/>
      <c r="Z122" s="131"/>
      <c r="AA122" s="131"/>
      <c r="AB122" s="131"/>
      <c r="AC122" s="131"/>
      <c r="AD122" s="131"/>
      <c r="AE122" s="131"/>
      <c r="AF122" s="131"/>
      <c r="AG122" s="132">
        <f>'01 - Vodovodní přípojka p..._03'!J32</f>
        <v>0</v>
      </c>
      <c r="AH122" s="130"/>
      <c r="AI122" s="130"/>
      <c r="AJ122" s="130"/>
      <c r="AK122" s="130"/>
      <c r="AL122" s="130"/>
      <c r="AM122" s="130"/>
      <c r="AN122" s="132">
        <f>SUM(AG122,AT122)</f>
        <v>0</v>
      </c>
      <c r="AO122" s="130"/>
      <c r="AP122" s="130"/>
      <c r="AQ122" s="133" t="s">
        <v>87</v>
      </c>
      <c r="AR122" s="69"/>
      <c r="AS122" s="134">
        <v>0</v>
      </c>
      <c r="AT122" s="135">
        <f>ROUND(SUM(AV122:AW122),2)</f>
        <v>0</v>
      </c>
      <c r="AU122" s="136">
        <f>'01 - Vodovodní přípojka p..._03'!P126</f>
        <v>0</v>
      </c>
      <c r="AV122" s="135">
        <f>'01 - Vodovodní přípojka p..._03'!J35</f>
        <v>0</v>
      </c>
      <c r="AW122" s="135">
        <f>'01 - Vodovodní přípojka p..._03'!J36</f>
        <v>0</v>
      </c>
      <c r="AX122" s="135">
        <f>'01 - Vodovodní přípojka p..._03'!J37</f>
        <v>0</v>
      </c>
      <c r="AY122" s="135">
        <f>'01 - Vodovodní přípojka p..._03'!J38</f>
        <v>0</v>
      </c>
      <c r="AZ122" s="135">
        <f>'01 - Vodovodní přípojka p..._03'!F35</f>
        <v>0</v>
      </c>
      <c r="BA122" s="135">
        <f>'01 - Vodovodní přípojka p..._03'!F36</f>
        <v>0</v>
      </c>
      <c r="BB122" s="135">
        <f>'01 - Vodovodní přípojka p..._03'!F37</f>
        <v>0</v>
      </c>
      <c r="BC122" s="135">
        <f>'01 - Vodovodní přípojka p..._03'!F38</f>
        <v>0</v>
      </c>
      <c r="BD122" s="137">
        <f>'01 - Vodovodní přípojka p..._03'!F39</f>
        <v>0</v>
      </c>
      <c r="BE122" s="4"/>
      <c r="BT122" s="138" t="s">
        <v>83</v>
      </c>
      <c r="BV122" s="138" t="s">
        <v>76</v>
      </c>
      <c r="BW122" s="138" t="s">
        <v>149</v>
      </c>
      <c r="BX122" s="138" t="s">
        <v>147</v>
      </c>
      <c r="CL122" s="138" t="s">
        <v>1</v>
      </c>
    </row>
    <row r="123" s="7" customFormat="1" ht="24.75" customHeight="1">
      <c r="A123" s="7"/>
      <c r="B123" s="116"/>
      <c r="C123" s="117"/>
      <c r="D123" s="118" t="s">
        <v>150</v>
      </c>
      <c r="E123" s="118"/>
      <c r="F123" s="118"/>
      <c r="G123" s="118"/>
      <c r="H123" s="118"/>
      <c r="I123" s="119"/>
      <c r="J123" s="118" t="s">
        <v>151</v>
      </c>
      <c r="K123" s="118"/>
      <c r="L123" s="118"/>
      <c r="M123" s="118"/>
      <c r="N123" s="118"/>
      <c r="O123" s="118"/>
      <c r="P123" s="118"/>
      <c r="Q123" s="118"/>
      <c r="R123" s="118"/>
      <c r="S123" s="118"/>
      <c r="T123" s="118"/>
      <c r="U123" s="118"/>
      <c r="V123" s="118"/>
      <c r="W123" s="118"/>
      <c r="X123" s="118"/>
      <c r="Y123" s="118"/>
      <c r="Z123" s="118"/>
      <c r="AA123" s="118"/>
      <c r="AB123" s="118"/>
      <c r="AC123" s="118"/>
      <c r="AD123" s="118"/>
      <c r="AE123" s="118"/>
      <c r="AF123" s="118"/>
      <c r="AG123" s="120">
        <f>ROUND(AG124,2)</f>
        <v>0</v>
      </c>
      <c r="AH123" s="119"/>
      <c r="AI123" s="119"/>
      <c r="AJ123" s="119"/>
      <c r="AK123" s="119"/>
      <c r="AL123" s="119"/>
      <c r="AM123" s="119"/>
      <c r="AN123" s="121">
        <f>SUM(AG123,AT123)</f>
        <v>0</v>
      </c>
      <c r="AO123" s="119"/>
      <c r="AP123" s="119"/>
      <c r="AQ123" s="122" t="s">
        <v>80</v>
      </c>
      <c r="AR123" s="123"/>
      <c r="AS123" s="124">
        <f>ROUND(AS124,2)</f>
        <v>0</v>
      </c>
      <c r="AT123" s="125">
        <f>ROUND(SUM(AV123:AW123),2)</f>
        <v>0</v>
      </c>
      <c r="AU123" s="126">
        <f>ROUND(AU124,5)</f>
        <v>0</v>
      </c>
      <c r="AV123" s="125">
        <f>ROUND(AZ123*L29,2)</f>
        <v>0</v>
      </c>
      <c r="AW123" s="125">
        <f>ROUND(BA123*L30,2)</f>
        <v>0</v>
      </c>
      <c r="AX123" s="125">
        <f>ROUND(BB123*L29,2)</f>
        <v>0</v>
      </c>
      <c r="AY123" s="125">
        <f>ROUND(BC123*L30,2)</f>
        <v>0</v>
      </c>
      <c r="AZ123" s="125">
        <f>ROUND(AZ124,2)</f>
        <v>0</v>
      </c>
      <c r="BA123" s="125">
        <f>ROUND(BA124,2)</f>
        <v>0</v>
      </c>
      <c r="BB123" s="125">
        <f>ROUND(BB124,2)</f>
        <v>0</v>
      </c>
      <c r="BC123" s="125">
        <f>ROUND(BC124,2)</f>
        <v>0</v>
      </c>
      <c r="BD123" s="127">
        <f>ROUND(BD124,2)</f>
        <v>0</v>
      </c>
      <c r="BE123" s="7"/>
      <c r="BS123" s="128" t="s">
        <v>73</v>
      </c>
      <c r="BT123" s="128" t="s">
        <v>81</v>
      </c>
      <c r="BU123" s="128" t="s">
        <v>75</v>
      </c>
      <c r="BV123" s="128" t="s">
        <v>76</v>
      </c>
      <c r="BW123" s="128" t="s">
        <v>152</v>
      </c>
      <c r="BX123" s="128" t="s">
        <v>5</v>
      </c>
      <c r="CL123" s="128" t="s">
        <v>1</v>
      </c>
      <c r="CM123" s="128" t="s">
        <v>83</v>
      </c>
    </row>
    <row r="124" s="4" customFormat="1" ht="23.25" customHeight="1">
      <c r="A124" s="129" t="s">
        <v>84</v>
      </c>
      <c r="B124" s="67"/>
      <c r="C124" s="130"/>
      <c r="D124" s="130"/>
      <c r="E124" s="131" t="s">
        <v>85</v>
      </c>
      <c r="F124" s="131"/>
      <c r="G124" s="131"/>
      <c r="H124" s="131"/>
      <c r="I124" s="131"/>
      <c r="J124" s="130"/>
      <c r="K124" s="131" t="s">
        <v>153</v>
      </c>
      <c r="L124" s="131"/>
      <c r="M124" s="131"/>
      <c r="N124" s="131"/>
      <c r="O124" s="131"/>
      <c r="P124" s="131"/>
      <c r="Q124" s="131"/>
      <c r="R124" s="131"/>
      <c r="S124" s="131"/>
      <c r="T124" s="131"/>
      <c r="U124" s="131"/>
      <c r="V124" s="131"/>
      <c r="W124" s="131"/>
      <c r="X124" s="131"/>
      <c r="Y124" s="131"/>
      <c r="Z124" s="131"/>
      <c r="AA124" s="131"/>
      <c r="AB124" s="131"/>
      <c r="AC124" s="131"/>
      <c r="AD124" s="131"/>
      <c r="AE124" s="131"/>
      <c r="AF124" s="131"/>
      <c r="AG124" s="132">
        <f>'01 - Vodovodní přípojka p..._04'!J32</f>
        <v>0</v>
      </c>
      <c r="AH124" s="130"/>
      <c r="AI124" s="130"/>
      <c r="AJ124" s="130"/>
      <c r="AK124" s="130"/>
      <c r="AL124" s="130"/>
      <c r="AM124" s="130"/>
      <c r="AN124" s="132">
        <f>SUM(AG124,AT124)</f>
        <v>0</v>
      </c>
      <c r="AO124" s="130"/>
      <c r="AP124" s="130"/>
      <c r="AQ124" s="133" t="s">
        <v>87</v>
      </c>
      <c r="AR124" s="69"/>
      <c r="AS124" s="134">
        <v>0</v>
      </c>
      <c r="AT124" s="135">
        <f>ROUND(SUM(AV124:AW124),2)</f>
        <v>0</v>
      </c>
      <c r="AU124" s="136">
        <f>'01 - Vodovodní přípojka p..._04'!P126</f>
        <v>0</v>
      </c>
      <c r="AV124" s="135">
        <f>'01 - Vodovodní přípojka p..._04'!J35</f>
        <v>0</v>
      </c>
      <c r="AW124" s="135">
        <f>'01 - Vodovodní přípojka p..._04'!J36</f>
        <v>0</v>
      </c>
      <c r="AX124" s="135">
        <f>'01 - Vodovodní přípojka p..._04'!J37</f>
        <v>0</v>
      </c>
      <c r="AY124" s="135">
        <f>'01 - Vodovodní přípojka p..._04'!J38</f>
        <v>0</v>
      </c>
      <c r="AZ124" s="135">
        <f>'01 - Vodovodní přípojka p..._04'!F35</f>
        <v>0</v>
      </c>
      <c r="BA124" s="135">
        <f>'01 - Vodovodní přípojka p..._04'!F36</f>
        <v>0</v>
      </c>
      <c r="BB124" s="135">
        <f>'01 - Vodovodní přípojka p..._04'!F37</f>
        <v>0</v>
      </c>
      <c r="BC124" s="135">
        <f>'01 - Vodovodní přípojka p..._04'!F38</f>
        <v>0</v>
      </c>
      <c r="BD124" s="137">
        <f>'01 - Vodovodní přípojka p..._04'!F39</f>
        <v>0</v>
      </c>
      <c r="BE124" s="4"/>
      <c r="BT124" s="138" t="s">
        <v>83</v>
      </c>
      <c r="BV124" s="138" t="s">
        <v>76</v>
      </c>
      <c r="BW124" s="138" t="s">
        <v>154</v>
      </c>
      <c r="BX124" s="138" t="s">
        <v>152</v>
      </c>
      <c r="CL124" s="138" t="s">
        <v>1</v>
      </c>
    </row>
    <row r="125" s="7" customFormat="1" ht="24.75" customHeight="1">
      <c r="A125" s="7"/>
      <c r="B125" s="116"/>
      <c r="C125" s="117"/>
      <c r="D125" s="118" t="s">
        <v>155</v>
      </c>
      <c r="E125" s="118"/>
      <c r="F125" s="118"/>
      <c r="G125" s="118"/>
      <c r="H125" s="118"/>
      <c r="I125" s="119"/>
      <c r="J125" s="118" t="s">
        <v>156</v>
      </c>
      <c r="K125" s="118"/>
      <c r="L125" s="118"/>
      <c r="M125" s="118"/>
      <c r="N125" s="118"/>
      <c r="O125" s="118"/>
      <c r="P125" s="118"/>
      <c r="Q125" s="118"/>
      <c r="R125" s="118"/>
      <c r="S125" s="118"/>
      <c r="T125" s="118"/>
      <c r="U125" s="118"/>
      <c r="V125" s="118"/>
      <c r="W125" s="118"/>
      <c r="X125" s="118"/>
      <c r="Y125" s="118"/>
      <c r="Z125" s="118"/>
      <c r="AA125" s="118"/>
      <c r="AB125" s="118"/>
      <c r="AC125" s="118"/>
      <c r="AD125" s="118"/>
      <c r="AE125" s="118"/>
      <c r="AF125" s="118"/>
      <c r="AG125" s="120">
        <f>ROUND(AG126,2)</f>
        <v>0</v>
      </c>
      <c r="AH125" s="119"/>
      <c r="AI125" s="119"/>
      <c r="AJ125" s="119"/>
      <c r="AK125" s="119"/>
      <c r="AL125" s="119"/>
      <c r="AM125" s="119"/>
      <c r="AN125" s="121">
        <f>SUM(AG125,AT125)</f>
        <v>0</v>
      </c>
      <c r="AO125" s="119"/>
      <c r="AP125" s="119"/>
      <c r="AQ125" s="122" t="s">
        <v>80</v>
      </c>
      <c r="AR125" s="123"/>
      <c r="AS125" s="124">
        <f>ROUND(AS126,2)</f>
        <v>0</v>
      </c>
      <c r="AT125" s="125">
        <f>ROUND(SUM(AV125:AW125),2)</f>
        <v>0</v>
      </c>
      <c r="AU125" s="126">
        <f>ROUND(AU126,5)</f>
        <v>0</v>
      </c>
      <c r="AV125" s="125">
        <f>ROUND(AZ125*L29,2)</f>
        <v>0</v>
      </c>
      <c r="AW125" s="125">
        <f>ROUND(BA125*L30,2)</f>
        <v>0</v>
      </c>
      <c r="AX125" s="125">
        <f>ROUND(BB125*L29,2)</f>
        <v>0</v>
      </c>
      <c r="AY125" s="125">
        <f>ROUND(BC125*L30,2)</f>
        <v>0</v>
      </c>
      <c r="AZ125" s="125">
        <f>ROUND(AZ126,2)</f>
        <v>0</v>
      </c>
      <c r="BA125" s="125">
        <f>ROUND(BA126,2)</f>
        <v>0</v>
      </c>
      <c r="BB125" s="125">
        <f>ROUND(BB126,2)</f>
        <v>0</v>
      </c>
      <c r="BC125" s="125">
        <f>ROUND(BC126,2)</f>
        <v>0</v>
      </c>
      <c r="BD125" s="127">
        <f>ROUND(BD126,2)</f>
        <v>0</v>
      </c>
      <c r="BE125" s="7"/>
      <c r="BS125" s="128" t="s">
        <v>73</v>
      </c>
      <c r="BT125" s="128" t="s">
        <v>81</v>
      </c>
      <c r="BU125" s="128" t="s">
        <v>75</v>
      </c>
      <c r="BV125" s="128" t="s">
        <v>76</v>
      </c>
      <c r="BW125" s="128" t="s">
        <v>157</v>
      </c>
      <c r="BX125" s="128" t="s">
        <v>5</v>
      </c>
      <c r="CL125" s="128" t="s">
        <v>1</v>
      </c>
      <c r="CM125" s="128" t="s">
        <v>83</v>
      </c>
    </row>
    <row r="126" s="4" customFormat="1" ht="23.25" customHeight="1">
      <c r="A126" s="129" t="s">
        <v>84</v>
      </c>
      <c r="B126" s="67"/>
      <c r="C126" s="130"/>
      <c r="D126" s="130"/>
      <c r="E126" s="131" t="s">
        <v>85</v>
      </c>
      <c r="F126" s="131"/>
      <c r="G126" s="131"/>
      <c r="H126" s="131"/>
      <c r="I126" s="131"/>
      <c r="J126" s="130"/>
      <c r="K126" s="131" t="s">
        <v>158</v>
      </c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131"/>
      <c r="AF126" s="131"/>
      <c r="AG126" s="132">
        <f>'01 - Vodovodní přípojka p..._05'!J32</f>
        <v>0</v>
      </c>
      <c r="AH126" s="130"/>
      <c r="AI126" s="130"/>
      <c r="AJ126" s="130"/>
      <c r="AK126" s="130"/>
      <c r="AL126" s="130"/>
      <c r="AM126" s="130"/>
      <c r="AN126" s="132">
        <f>SUM(AG126,AT126)</f>
        <v>0</v>
      </c>
      <c r="AO126" s="130"/>
      <c r="AP126" s="130"/>
      <c r="AQ126" s="133" t="s">
        <v>87</v>
      </c>
      <c r="AR126" s="69"/>
      <c r="AS126" s="134">
        <v>0</v>
      </c>
      <c r="AT126" s="135">
        <f>ROUND(SUM(AV126:AW126),2)</f>
        <v>0</v>
      </c>
      <c r="AU126" s="136">
        <f>'01 - Vodovodní přípojka p..._05'!P126</f>
        <v>0</v>
      </c>
      <c r="AV126" s="135">
        <f>'01 - Vodovodní přípojka p..._05'!J35</f>
        <v>0</v>
      </c>
      <c r="AW126" s="135">
        <f>'01 - Vodovodní přípojka p..._05'!J36</f>
        <v>0</v>
      </c>
      <c r="AX126" s="135">
        <f>'01 - Vodovodní přípojka p..._05'!J37</f>
        <v>0</v>
      </c>
      <c r="AY126" s="135">
        <f>'01 - Vodovodní přípojka p..._05'!J38</f>
        <v>0</v>
      </c>
      <c r="AZ126" s="135">
        <f>'01 - Vodovodní přípojka p..._05'!F35</f>
        <v>0</v>
      </c>
      <c r="BA126" s="135">
        <f>'01 - Vodovodní přípojka p..._05'!F36</f>
        <v>0</v>
      </c>
      <c r="BB126" s="135">
        <f>'01 - Vodovodní přípojka p..._05'!F37</f>
        <v>0</v>
      </c>
      <c r="BC126" s="135">
        <f>'01 - Vodovodní přípojka p..._05'!F38</f>
        <v>0</v>
      </c>
      <c r="BD126" s="137">
        <f>'01 - Vodovodní přípojka p..._05'!F39</f>
        <v>0</v>
      </c>
      <c r="BE126" s="4"/>
      <c r="BT126" s="138" t="s">
        <v>83</v>
      </c>
      <c r="BV126" s="138" t="s">
        <v>76</v>
      </c>
      <c r="BW126" s="138" t="s">
        <v>159</v>
      </c>
      <c r="BX126" s="138" t="s">
        <v>157</v>
      </c>
      <c r="CL126" s="138" t="s">
        <v>1</v>
      </c>
    </row>
    <row r="127" s="7" customFormat="1" ht="24.75" customHeight="1">
      <c r="A127" s="7"/>
      <c r="B127" s="116"/>
      <c r="C127" s="117"/>
      <c r="D127" s="118" t="s">
        <v>160</v>
      </c>
      <c r="E127" s="118"/>
      <c r="F127" s="118"/>
      <c r="G127" s="118"/>
      <c r="H127" s="118"/>
      <c r="I127" s="119"/>
      <c r="J127" s="118" t="s">
        <v>161</v>
      </c>
      <c r="K127" s="118"/>
      <c r="L127" s="118"/>
      <c r="M127" s="118"/>
      <c r="N127" s="118"/>
      <c r="O127" s="118"/>
      <c r="P127" s="118"/>
      <c r="Q127" s="118"/>
      <c r="R127" s="118"/>
      <c r="S127" s="118"/>
      <c r="T127" s="118"/>
      <c r="U127" s="118"/>
      <c r="V127" s="118"/>
      <c r="W127" s="118"/>
      <c r="X127" s="118"/>
      <c r="Y127" s="118"/>
      <c r="Z127" s="118"/>
      <c r="AA127" s="118"/>
      <c r="AB127" s="118"/>
      <c r="AC127" s="118"/>
      <c r="AD127" s="118"/>
      <c r="AE127" s="118"/>
      <c r="AF127" s="118"/>
      <c r="AG127" s="120">
        <f>ROUND(AG128,2)</f>
        <v>0</v>
      </c>
      <c r="AH127" s="119"/>
      <c r="AI127" s="119"/>
      <c r="AJ127" s="119"/>
      <c r="AK127" s="119"/>
      <c r="AL127" s="119"/>
      <c r="AM127" s="119"/>
      <c r="AN127" s="121">
        <f>SUM(AG127,AT127)</f>
        <v>0</v>
      </c>
      <c r="AO127" s="119"/>
      <c r="AP127" s="119"/>
      <c r="AQ127" s="122" t="s">
        <v>80</v>
      </c>
      <c r="AR127" s="123"/>
      <c r="AS127" s="124">
        <f>ROUND(AS128,2)</f>
        <v>0</v>
      </c>
      <c r="AT127" s="125">
        <f>ROUND(SUM(AV127:AW127),2)</f>
        <v>0</v>
      </c>
      <c r="AU127" s="126">
        <f>ROUND(AU128,5)</f>
        <v>0</v>
      </c>
      <c r="AV127" s="125">
        <f>ROUND(AZ127*L29,2)</f>
        <v>0</v>
      </c>
      <c r="AW127" s="125">
        <f>ROUND(BA127*L30,2)</f>
        <v>0</v>
      </c>
      <c r="AX127" s="125">
        <f>ROUND(BB127*L29,2)</f>
        <v>0</v>
      </c>
      <c r="AY127" s="125">
        <f>ROUND(BC127*L30,2)</f>
        <v>0</v>
      </c>
      <c r="AZ127" s="125">
        <f>ROUND(AZ128,2)</f>
        <v>0</v>
      </c>
      <c r="BA127" s="125">
        <f>ROUND(BA128,2)</f>
        <v>0</v>
      </c>
      <c r="BB127" s="125">
        <f>ROUND(BB128,2)</f>
        <v>0</v>
      </c>
      <c r="BC127" s="125">
        <f>ROUND(BC128,2)</f>
        <v>0</v>
      </c>
      <c r="BD127" s="127">
        <f>ROUND(BD128,2)</f>
        <v>0</v>
      </c>
      <c r="BE127" s="7"/>
      <c r="BS127" s="128" t="s">
        <v>73</v>
      </c>
      <c r="BT127" s="128" t="s">
        <v>81</v>
      </c>
      <c r="BU127" s="128" t="s">
        <v>75</v>
      </c>
      <c r="BV127" s="128" t="s">
        <v>76</v>
      </c>
      <c r="BW127" s="128" t="s">
        <v>162</v>
      </c>
      <c r="BX127" s="128" t="s">
        <v>5</v>
      </c>
      <c r="CL127" s="128" t="s">
        <v>1</v>
      </c>
      <c r="CM127" s="128" t="s">
        <v>83</v>
      </c>
    </row>
    <row r="128" s="4" customFormat="1" ht="23.25" customHeight="1">
      <c r="A128" s="129" t="s">
        <v>84</v>
      </c>
      <c r="B128" s="67"/>
      <c r="C128" s="130"/>
      <c r="D128" s="130"/>
      <c r="E128" s="131" t="s">
        <v>85</v>
      </c>
      <c r="F128" s="131"/>
      <c r="G128" s="131"/>
      <c r="H128" s="131"/>
      <c r="I128" s="131"/>
      <c r="J128" s="130"/>
      <c r="K128" s="131" t="s">
        <v>163</v>
      </c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131"/>
      <c r="AF128" s="131"/>
      <c r="AG128" s="132">
        <f>'01 - Vodovodní přípojka p..._06'!J32</f>
        <v>0</v>
      </c>
      <c r="AH128" s="130"/>
      <c r="AI128" s="130"/>
      <c r="AJ128" s="130"/>
      <c r="AK128" s="130"/>
      <c r="AL128" s="130"/>
      <c r="AM128" s="130"/>
      <c r="AN128" s="132">
        <f>SUM(AG128,AT128)</f>
        <v>0</v>
      </c>
      <c r="AO128" s="130"/>
      <c r="AP128" s="130"/>
      <c r="AQ128" s="133" t="s">
        <v>87</v>
      </c>
      <c r="AR128" s="69"/>
      <c r="AS128" s="139">
        <v>0</v>
      </c>
      <c r="AT128" s="140">
        <f>ROUND(SUM(AV128:AW128),2)</f>
        <v>0</v>
      </c>
      <c r="AU128" s="141">
        <f>'01 - Vodovodní přípojka p..._06'!P126</f>
        <v>0</v>
      </c>
      <c r="AV128" s="140">
        <f>'01 - Vodovodní přípojka p..._06'!J35</f>
        <v>0</v>
      </c>
      <c r="AW128" s="140">
        <f>'01 - Vodovodní přípojka p..._06'!J36</f>
        <v>0</v>
      </c>
      <c r="AX128" s="140">
        <f>'01 - Vodovodní přípojka p..._06'!J37</f>
        <v>0</v>
      </c>
      <c r="AY128" s="140">
        <f>'01 - Vodovodní přípojka p..._06'!J38</f>
        <v>0</v>
      </c>
      <c r="AZ128" s="140">
        <f>'01 - Vodovodní přípojka p..._06'!F35</f>
        <v>0</v>
      </c>
      <c r="BA128" s="140">
        <f>'01 - Vodovodní přípojka p..._06'!F36</f>
        <v>0</v>
      </c>
      <c r="BB128" s="140">
        <f>'01 - Vodovodní přípojka p..._06'!F37</f>
        <v>0</v>
      </c>
      <c r="BC128" s="140">
        <f>'01 - Vodovodní přípojka p..._06'!F38</f>
        <v>0</v>
      </c>
      <c r="BD128" s="142">
        <f>'01 - Vodovodní přípojka p..._06'!F39</f>
        <v>0</v>
      </c>
      <c r="BE128" s="4"/>
      <c r="BT128" s="138" t="s">
        <v>83</v>
      </c>
      <c r="BV128" s="138" t="s">
        <v>76</v>
      </c>
      <c r="BW128" s="138" t="s">
        <v>164</v>
      </c>
      <c r="BX128" s="138" t="s">
        <v>162</v>
      </c>
      <c r="CL128" s="138" t="s">
        <v>1</v>
      </c>
    </row>
    <row r="129" s="2" customFormat="1" ht="30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41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</row>
    <row r="130" s="2" customFormat="1" ht="6.96" customHeight="1">
      <c r="A130" s="35"/>
      <c r="B130" s="63"/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64"/>
      <c r="N130" s="64"/>
      <c r="O130" s="64"/>
      <c r="P130" s="64"/>
      <c r="Q130" s="64"/>
      <c r="R130" s="64"/>
      <c r="S130" s="64"/>
      <c r="T130" s="64"/>
      <c r="U130" s="64"/>
      <c r="V130" s="64"/>
      <c r="W130" s="64"/>
      <c r="X130" s="64"/>
      <c r="Y130" s="64"/>
      <c r="Z130" s="64"/>
      <c r="AA130" s="64"/>
      <c r="AB130" s="64"/>
      <c r="AC130" s="64"/>
      <c r="AD130" s="64"/>
      <c r="AE130" s="64"/>
      <c r="AF130" s="64"/>
      <c r="AG130" s="64"/>
      <c r="AH130" s="64"/>
      <c r="AI130" s="64"/>
      <c r="AJ130" s="64"/>
      <c r="AK130" s="64"/>
      <c r="AL130" s="64"/>
      <c r="AM130" s="64"/>
      <c r="AN130" s="64"/>
      <c r="AO130" s="64"/>
      <c r="AP130" s="64"/>
      <c r="AQ130" s="64"/>
      <c r="AR130" s="41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</row>
  </sheetData>
  <sheetProtection sheet="1" formatColumns="0" formatRows="0" objects="1" scenarios="1" spinCount="100000" saltValue="MuD9Bvw7DREeDv4+up4Xiatns783LMr6eZCZhD6/POdzYw4c8ZAyjFOxuKJ94zKqKeePMA6gHMYE5l5AlsTNqQ==" hashValue="8C9nAkEeflxm2U9IdMapD+R1qKzCVssXfHUXFlSXS67bkkmUEBQeRI2wY2En/amOVy+AGzYf/NJY+aTt82iONA==" algorithmName="SHA-512" password="EC3B"/>
  <mergeCells count="174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N101:AP101"/>
    <mergeCell ref="AG101:AM101"/>
    <mergeCell ref="AG102:AM102"/>
    <mergeCell ref="AN102:AP102"/>
    <mergeCell ref="AN103:AP103"/>
    <mergeCell ref="AG103:AM103"/>
    <mergeCell ref="AN104:AP104"/>
    <mergeCell ref="AG104:AM104"/>
    <mergeCell ref="AN105:AP105"/>
    <mergeCell ref="AG105:AM105"/>
    <mergeCell ref="AG106:AM106"/>
    <mergeCell ref="AN106:AP106"/>
    <mergeCell ref="AG107:AM107"/>
    <mergeCell ref="AN107:AP107"/>
    <mergeCell ref="AG108:AM108"/>
    <mergeCell ref="AN108:AP108"/>
    <mergeCell ref="AG109:AM109"/>
    <mergeCell ref="AN109:AP109"/>
    <mergeCell ref="AN110:AP110"/>
    <mergeCell ref="AG110:AM110"/>
    <mergeCell ref="AN111:AP111"/>
    <mergeCell ref="AG111:AM111"/>
    <mergeCell ref="AN112:AP112"/>
    <mergeCell ref="AG112:AM112"/>
    <mergeCell ref="AG113:AM113"/>
    <mergeCell ref="AN113:AP113"/>
    <mergeCell ref="AN114:AP114"/>
    <mergeCell ref="AG114:AM114"/>
    <mergeCell ref="AN115:AP115"/>
    <mergeCell ref="AG115:AM115"/>
    <mergeCell ref="AG116:AM116"/>
    <mergeCell ref="AN116:AP116"/>
    <mergeCell ref="AN117:AP117"/>
    <mergeCell ref="AG117:AM117"/>
    <mergeCell ref="AG118:AM118"/>
    <mergeCell ref="AN118:AP118"/>
    <mergeCell ref="AN119:AP119"/>
    <mergeCell ref="AG119:AM119"/>
    <mergeCell ref="AN120:AP120"/>
    <mergeCell ref="AG120:AM120"/>
    <mergeCell ref="AG121:AM121"/>
    <mergeCell ref="AN121:AP121"/>
    <mergeCell ref="AG122:AM122"/>
    <mergeCell ref="AN122:AP122"/>
    <mergeCell ref="AN123:AP123"/>
    <mergeCell ref="AG123:AM123"/>
    <mergeCell ref="AG124:AM124"/>
    <mergeCell ref="AN124:AP124"/>
    <mergeCell ref="AN125:AP125"/>
    <mergeCell ref="AG125:AM125"/>
    <mergeCell ref="AN126:AP126"/>
    <mergeCell ref="AG126:AM126"/>
    <mergeCell ref="AN127:AP127"/>
    <mergeCell ref="AG127:AM127"/>
    <mergeCell ref="AN128:AP128"/>
    <mergeCell ref="AG128:AM128"/>
    <mergeCell ref="L85:AJ85"/>
    <mergeCell ref="I92:AF92"/>
    <mergeCell ref="C92:G92"/>
    <mergeCell ref="J95:AF95"/>
    <mergeCell ref="D95:H95"/>
    <mergeCell ref="E96:I96"/>
    <mergeCell ref="K96:AF96"/>
    <mergeCell ref="D97:H97"/>
    <mergeCell ref="J97:AF97"/>
    <mergeCell ref="E98:I98"/>
    <mergeCell ref="K98:AF98"/>
    <mergeCell ref="D99:H99"/>
    <mergeCell ref="J99:AF99"/>
    <mergeCell ref="K100:AF100"/>
    <mergeCell ref="E100:I100"/>
    <mergeCell ref="J101:AF101"/>
    <mergeCell ref="D101:H101"/>
    <mergeCell ref="K102:AF102"/>
    <mergeCell ref="E102:I102"/>
    <mergeCell ref="D103:H103"/>
    <mergeCell ref="J103:AF103"/>
    <mergeCell ref="AM87:AN87"/>
    <mergeCell ref="AM89:AP89"/>
    <mergeCell ref="AS89:AT91"/>
    <mergeCell ref="AM90:AP90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9:AM99"/>
    <mergeCell ref="AN99:AP99"/>
    <mergeCell ref="AN100:AP100"/>
    <mergeCell ref="AG100:AM100"/>
    <mergeCell ref="AG94:AM94"/>
    <mergeCell ref="AN94:AP94"/>
    <mergeCell ref="K104:AF104"/>
    <mergeCell ref="E104:I104"/>
    <mergeCell ref="D105:H105"/>
    <mergeCell ref="J105:AF105"/>
    <mergeCell ref="E106:I106"/>
    <mergeCell ref="K106:AF106"/>
    <mergeCell ref="D107:H107"/>
    <mergeCell ref="J107:AF107"/>
    <mergeCell ref="E108:I108"/>
    <mergeCell ref="K108:AF108"/>
    <mergeCell ref="D109:H109"/>
    <mergeCell ref="J109:AF109"/>
    <mergeCell ref="K110:AF110"/>
    <mergeCell ref="E110:I110"/>
    <mergeCell ref="J111:AF111"/>
    <mergeCell ref="D111:H111"/>
    <mergeCell ref="E112:I112"/>
    <mergeCell ref="K112:AF112"/>
    <mergeCell ref="D113:H113"/>
    <mergeCell ref="J113:AF113"/>
    <mergeCell ref="K114:AF114"/>
    <mergeCell ref="E114:I114"/>
    <mergeCell ref="J115:AF115"/>
    <mergeCell ref="D115:H115"/>
    <mergeCell ref="K116:AF116"/>
    <mergeCell ref="E116:I116"/>
    <mergeCell ref="J117:AF117"/>
    <mergeCell ref="D117:H117"/>
    <mergeCell ref="E118:I118"/>
    <mergeCell ref="K118:AF118"/>
    <mergeCell ref="D119:H119"/>
    <mergeCell ref="J119:AF119"/>
    <mergeCell ref="E120:I120"/>
    <mergeCell ref="K120:AF120"/>
    <mergeCell ref="D121:H121"/>
    <mergeCell ref="J121:AF121"/>
    <mergeCell ref="E122:I122"/>
    <mergeCell ref="K122:AF122"/>
    <mergeCell ref="D123:H123"/>
    <mergeCell ref="J123:AF123"/>
    <mergeCell ref="E124:I124"/>
    <mergeCell ref="K124:AF124"/>
    <mergeCell ref="D125:H125"/>
    <mergeCell ref="J125:AF125"/>
    <mergeCell ref="E126:I126"/>
    <mergeCell ref="K126:AF126"/>
    <mergeCell ref="D127:H127"/>
    <mergeCell ref="J127:AF127"/>
    <mergeCell ref="E128:I128"/>
    <mergeCell ref="K128:AF128"/>
  </mergeCells>
  <hyperlinks>
    <hyperlink ref="A96" location="'01 - Kanalizační přípojka...'!C2" display="/"/>
    <hyperlink ref="A98" location="'01 - Kanalizační přípojka..._01'!C2" display="/"/>
    <hyperlink ref="A100" location="'01 - Kanalizační přípojka..._02'!C2" display="/"/>
    <hyperlink ref="A102" location="'01 - Kanalizační přípojka..._03'!C2" display="/"/>
    <hyperlink ref="A104" location="'01 - Kanalizační přípojka..._04'!C2" display="/"/>
    <hyperlink ref="A106" location="'01 - Kanalizační přípojka..._05'!C2" display="/"/>
    <hyperlink ref="A108" location="'01 - Kanalizační přípojka..._06'!C2" display="/"/>
    <hyperlink ref="A110" location="'01 - Kanalizační přípojka..._07'!C2" display="/"/>
    <hyperlink ref="A112" location="'01 - Kanalizační přípojka..._08'!C2" display="/"/>
    <hyperlink ref="A114" location="'01 - Kanalizační přípojka..._09'!C2" display="/"/>
    <hyperlink ref="A116" location="'01 - Vodovodní přípojka p...'!C2" display="/"/>
    <hyperlink ref="A118" location="'01 - Vodovodní přípojka p..._01'!C2" display="/"/>
    <hyperlink ref="A120" location="'01 - Vodovodní přípojka p..._02'!C2" display="/"/>
    <hyperlink ref="A122" location="'01 - Vodovodní přípojka p..._03'!C2" display="/"/>
    <hyperlink ref="A124" location="'01 - Vodovodní přípojka p..._04'!C2" display="/"/>
    <hyperlink ref="A126" location="'01 - Vodovodní přípojka p..._05'!C2" display="/"/>
    <hyperlink ref="A128" location="'01 - Vodovodní přípojka p..._06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165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Rekonstrukce vodovodu a kanalizace ve Znojmě - nám. Svobody-výkaz výměr</v>
      </c>
      <c r="F7" s="147"/>
      <c r="G7" s="147"/>
      <c r="H7" s="147"/>
      <c r="L7" s="17"/>
    </row>
    <row r="8" s="1" customFormat="1" ht="12" customHeight="1">
      <c r="B8" s="17"/>
      <c r="D8" s="147" t="s">
        <v>166</v>
      </c>
      <c r="L8" s="17"/>
    </row>
    <row r="9" s="2" customFormat="1" ht="16.5" customHeight="1">
      <c r="A9" s="35"/>
      <c r="B9" s="41"/>
      <c r="C9" s="35"/>
      <c r="D9" s="35"/>
      <c r="E9" s="148" t="s">
        <v>451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168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452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21. 1. 2025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ROUND(J125,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ROUND((SUM(BE125:BE151)),  2)</f>
        <v>0</v>
      </c>
      <c r="G35" s="35"/>
      <c r="H35" s="35"/>
      <c r="I35" s="161">
        <v>0.20999999999999999</v>
      </c>
      <c r="J35" s="160">
        <f>ROUND(((SUM(BE125:BE151))*I35),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ROUND((SUM(BF125:BF151)),  2)</f>
        <v>0</v>
      </c>
      <c r="G36" s="35"/>
      <c r="H36" s="35"/>
      <c r="I36" s="161">
        <v>0.12</v>
      </c>
      <c r="J36" s="160">
        <f>ROUND(((SUM(BF125:BF151))*I36),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ROUND((SUM(BG125:BG151)),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ROUND((SUM(BH125:BH151)),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ROUND((SUM(BI125:BI151)),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170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Rekonstrukce vodovodu a kanalizace ve Znojmě - nám. Svobody-výkaz výměr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166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451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168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01 - Kanalizační přípojka pro p.č. 210-dl.3,5 m-zemní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Znojmo</v>
      </c>
      <c r="G91" s="37"/>
      <c r="H91" s="37"/>
      <c r="I91" s="29" t="s">
        <v>22</v>
      </c>
      <c r="J91" s="76" t="str">
        <f>IF(J14="","",J14)</f>
        <v>21. 1. 2025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171</v>
      </c>
      <c r="D96" s="182"/>
      <c r="E96" s="182"/>
      <c r="F96" s="182"/>
      <c r="G96" s="182"/>
      <c r="H96" s="182"/>
      <c r="I96" s="182"/>
      <c r="J96" s="183" t="s">
        <v>172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173</v>
      </c>
      <c r="D98" s="37"/>
      <c r="E98" s="37"/>
      <c r="F98" s="37"/>
      <c r="G98" s="37"/>
      <c r="H98" s="37"/>
      <c r="I98" s="37"/>
      <c r="J98" s="107">
        <f>J125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174</v>
      </c>
    </row>
    <row r="99" s="9" customFormat="1" ht="24.96" customHeight="1">
      <c r="A99" s="9"/>
      <c r="B99" s="185"/>
      <c r="C99" s="186"/>
      <c r="D99" s="187" t="s">
        <v>175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176</v>
      </c>
      <c r="E100" s="193"/>
      <c r="F100" s="193"/>
      <c r="G100" s="193"/>
      <c r="H100" s="193"/>
      <c r="I100" s="193"/>
      <c r="J100" s="194">
        <f>J127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177</v>
      </c>
      <c r="E101" s="193"/>
      <c r="F101" s="193"/>
      <c r="G101" s="193"/>
      <c r="H101" s="193"/>
      <c r="I101" s="193"/>
      <c r="J101" s="194">
        <f>J146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5"/>
      <c r="C102" s="186"/>
      <c r="D102" s="187" t="s">
        <v>178</v>
      </c>
      <c r="E102" s="188"/>
      <c r="F102" s="188"/>
      <c r="G102" s="188"/>
      <c r="H102" s="188"/>
      <c r="I102" s="188"/>
      <c r="J102" s="189">
        <f>J149</f>
        <v>0</v>
      </c>
      <c r="K102" s="186"/>
      <c r="L102" s="19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1"/>
      <c r="C103" s="130"/>
      <c r="D103" s="192" t="s">
        <v>179</v>
      </c>
      <c r="E103" s="193"/>
      <c r="F103" s="193"/>
      <c r="G103" s="193"/>
      <c r="H103" s="193"/>
      <c r="I103" s="193"/>
      <c r="J103" s="194">
        <f>J150</f>
        <v>0</v>
      </c>
      <c r="K103" s="130"/>
      <c r="L103" s="19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180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6.25" customHeight="1">
      <c r="A113" s="35"/>
      <c r="B113" s="36"/>
      <c r="C113" s="37"/>
      <c r="D113" s="37"/>
      <c r="E113" s="180" t="str">
        <f>E7</f>
        <v>Rekonstrukce vodovodu a kanalizace ve Znojmě - nám. Svobody-výkaz výměr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" customFormat="1" ht="12" customHeight="1">
      <c r="B114" s="18"/>
      <c r="C114" s="29" t="s">
        <v>166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0" t="s">
        <v>451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168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E11</f>
        <v>01 - Kanalizační přípojka pro p.č. 210-dl.3,5 m-zemní práce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F14</f>
        <v>Znojmo</v>
      </c>
      <c r="G119" s="37"/>
      <c r="H119" s="37"/>
      <c r="I119" s="29" t="s">
        <v>22</v>
      </c>
      <c r="J119" s="76" t="str">
        <f>IF(J14="","",J14)</f>
        <v>21. 1. 2025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E17</f>
        <v xml:space="preserve"> </v>
      </c>
      <c r="G121" s="37"/>
      <c r="H121" s="37"/>
      <c r="I121" s="29" t="s">
        <v>30</v>
      </c>
      <c r="J121" s="33" t="str">
        <f>E23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IF(E20="","",E20)</f>
        <v>Vyplň údaj</v>
      </c>
      <c r="G122" s="37"/>
      <c r="H122" s="37"/>
      <c r="I122" s="29" t="s">
        <v>32</v>
      </c>
      <c r="J122" s="33" t="str">
        <f>E26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96"/>
      <c r="B124" s="197"/>
      <c r="C124" s="198" t="s">
        <v>181</v>
      </c>
      <c r="D124" s="199" t="s">
        <v>59</v>
      </c>
      <c r="E124" s="199" t="s">
        <v>55</v>
      </c>
      <c r="F124" s="199" t="s">
        <v>56</v>
      </c>
      <c r="G124" s="199" t="s">
        <v>182</v>
      </c>
      <c r="H124" s="199" t="s">
        <v>183</v>
      </c>
      <c r="I124" s="199" t="s">
        <v>184</v>
      </c>
      <c r="J124" s="200" t="s">
        <v>172</v>
      </c>
      <c r="K124" s="201" t="s">
        <v>185</v>
      </c>
      <c r="L124" s="202"/>
      <c r="M124" s="97" t="s">
        <v>1</v>
      </c>
      <c r="N124" s="98" t="s">
        <v>38</v>
      </c>
      <c r="O124" s="98" t="s">
        <v>186</v>
      </c>
      <c r="P124" s="98" t="s">
        <v>187</v>
      </c>
      <c r="Q124" s="98" t="s">
        <v>188</v>
      </c>
      <c r="R124" s="98" t="s">
        <v>189</v>
      </c>
      <c r="S124" s="98" t="s">
        <v>190</v>
      </c>
      <c r="T124" s="99" t="s">
        <v>191</v>
      </c>
      <c r="U124" s="196"/>
      <c r="V124" s="196"/>
      <c r="W124" s="196"/>
      <c r="X124" s="196"/>
      <c r="Y124" s="196"/>
      <c r="Z124" s="196"/>
      <c r="AA124" s="196"/>
      <c r="AB124" s="196"/>
      <c r="AC124" s="196"/>
      <c r="AD124" s="196"/>
      <c r="AE124" s="196"/>
    </row>
    <row r="125" s="2" customFormat="1" ht="22.8" customHeight="1">
      <c r="A125" s="35"/>
      <c r="B125" s="36"/>
      <c r="C125" s="104" t="s">
        <v>192</v>
      </c>
      <c r="D125" s="37"/>
      <c r="E125" s="37"/>
      <c r="F125" s="37"/>
      <c r="G125" s="37"/>
      <c r="H125" s="37"/>
      <c r="I125" s="37"/>
      <c r="J125" s="203">
        <f>BK125</f>
        <v>0</v>
      </c>
      <c r="K125" s="37"/>
      <c r="L125" s="41"/>
      <c r="M125" s="100"/>
      <c r="N125" s="204"/>
      <c r="O125" s="101"/>
      <c r="P125" s="205">
        <f>P126+P149</f>
        <v>0</v>
      </c>
      <c r="Q125" s="101"/>
      <c r="R125" s="205">
        <f>R126+R149</f>
        <v>14.852789940000001</v>
      </c>
      <c r="S125" s="101"/>
      <c r="T125" s="206">
        <f>T126+T149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73</v>
      </c>
      <c r="AU125" s="14" t="s">
        <v>174</v>
      </c>
      <c r="BK125" s="207">
        <f>BK126+BK149</f>
        <v>0</v>
      </c>
    </row>
    <row r="126" s="12" customFormat="1" ht="25.92" customHeight="1">
      <c r="A126" s="12"/>
      <c r="B126" s="208"/>
      <c r="C126" s="209"/>
      <c r="D126" s="210" t="s">
        <v>73</v>
      </c>
      <c r="E126" s="211" t="s">
        <v>193</v>
      </c>
      <c r="F126" s="211" t="s">
        <v>194</v>
      </c>
      <c r="G126" s="209"/>
      <c r="H126" s="209"/>
      <c r="I126" s="212"/>
      <c r="J126" s="213">
        <f>BK126</f>
        <v>0</v>
      </c>
      <c r="K126" s="209"/>
      <c r="L126" s="214"/>
      <c r="M126" s="215"/>
      <c r="N126" s="216"/>
      <c r="O126" s="216"/>
      <c r="P126" s="217">
        <f>P127+P146</f>
        <v>0</v>
      </c>
      <c r="Q126" s="216"/>
      <c r="R126" s="217">
        <f>R127+R146</f>
        <v>14.852789940000001</v>
      </c>
      <c r="S126" s="216"/>
      <c r="T126" s="218">
        <f>T127+T146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9" t="s">
        <v>81</v>
      </c>
      <c r="AT126" s="220" t="s">
        <v>73</v>
      </c>
      <c r="AU126" s="220" t="s">
        <v>74</v>
      </c>
      <c r="AY126" s="219" t="s">
        <v>195</v>
      </c>
      <c r="BK126" s="221">
        <f>BK127+BK146</f>
        <v>0</v>
      </c>
    </row>
    <row r="127" s="12" customFormat="1" ht="22.8" customHeight="1">
      <c r="A127" s="12"/>
      <c r="B127" s="208"/>
      <c r="C127" s="209"/>
      <c r="D127" s="210" t="s">
        <v>73</v>
      </c>
      <c r="E127" s="222" t="s">
        <v>81</v>
      </c>
      <c r="F127" s="222" t="s">
        <v>196</v>
      </c>
      <c r="G127" s="209"/>
      <c r="H127" s="209"/>
      <c r="I127" s="212"/>
      <c r="J127" s="223">
        <f>BK127</f>
        <v>0</v>
      </c>
      <c r="K127" s="209"/>
      <c r="L127" s="214"/>
      <c r="M127" s="215"/>
      <c r="N127" s="216"/>
      <c r="O127" s="216"/>
      <c r="P127" s="217">
        <f>SUM(P128:P145)</f>
        <v>0</v>
      </c>
      <c r="Q127" s="216"/>
      <c r="R127" s="217">
        <f>SUM(R128:R145)</f>
        <v>11.668575000000001</v>
      </c>
      <c r="S127" s="216"/>
      <c r="T127" s="218">
        <f>SUM(T128:T145)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9" t="s">
        <v>81</v>
      </c>
      <c r="AT127" s="220" t="s">
        <v>73</v>
      </c>
      <c r="AU127" s="220" t="s">
        <v>81</v>
      </c>
      <c r="AY127" s="219" t="s">
        <v>195</v>
      </c>
      <c r="BK127" s="221">
        <f>SUM(BK128:BK145)</f>
        <v>0</v>
      </c>
    </row>
    <row r="128" s="2" customFormat="1" ht="24.15" customHeight="1">
      <c r="A128" s="35"/>
      <c r="B128" s="36"/>
      <c r="C128" s="224" t="s">
        <v>81</v>
      </c>
      <c r="D128" s="224" t="s">
        <v>197</v>
      </c>
      <c r="E128" s="225" t="s">
        <v>198</v>
      </c>
      <c r="F128" s="226" t="s">
        <v>199</v>
      </c>
      <c r="G128" s="227" t="s">
        <v>200</v>
      </c>
      <c r="H128" s="228">
        <v>1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39</v>
      </c>
      <c r="O128" s="88"/>
      <c r="P128" s="234">
        <f>O128*H128</f>
        <v>0</v>
      </c>
      <c r="Q128" s="234">
        <v>0.017500000000000002</v>
      </c>
      <c r="R128" s="234">
        <f>Q128*H128</f>
        <v>0.017500000000000002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201</v>
      </c>
      <c r="AT128" s="236" t="s">
        <v>197</v>
      </c>
      <c r="AU128" s="236" t="s">
        <v>83</v>
      </c>
      <c r="AY128" s="14" t="s">
        <v>195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201</v>
      </c>
      <c r="BM128" s="236" t="s">
        <v>453</v>
      </c>
    </row>
    <row r="129" s="2" customFormat="1" ht="24.15" customHeight="1">
      <c r="A129" s="35"/>
      <c r="B129" s="36"/>
      <c r="C129" s="224" t="s">
        <v>83</v>
      </c>
      <c r="D129" s="224" t="s">
        <v>197</v>
      </c>
      <c r="E129" s="225" t="s">
        <v>203</v>
      </c>
      <c r="F129" s="226" t="s">
        <v>204</v>
      </c>
      <c r="G129" s="227" t="s">
        <v>205</v>
      </c>
      <c r="H129" s="228">
        <v>7.5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39</v>
      </c>
      <c r="O129" s="88"/>
      <c r="P129" s="234">
        <f>O129*H129</f>
        <v>0</v>
      </c>
      <c r="Q129" s="234">
        <v>3.0000000000000001E-05</v>
      </c>
      <c r="R129" s="234">
        <f>Q129*H129</f>
        <v>0.00022499999999999999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201</v>
      </c>
      <c r="AT129" s="236" t="s">
        <v>197</v>
      </c>
      <c r="AU129" s="236" t="s">
        <v>83</v>
      </c>
      <c r="AY129" s="14" t="s">
        <v>195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201</v>
      </c>
      <c r="BM129" s="236" t="s">
        <v>454</v>
      </c>
    </row>
    <row r="130" s="2" customFormat="1" ht="24.15" customHeight="1">
      <c r="A130" s="35"/>
      <c r="B130" s="36"/>
      <c r="C130" s="224" t="s">
        <v>207</v>
      </c>
      <c r="D130" s="224" t="s">
        <v>197</v>
      </c>
      <c r="E130" s="225" t="s">
        <v>208</v>
      </c>
      <c r="F130" s="226" t="s">
        <v>209</v>
      </c>
      <c r="G130" s="227" t="s">
        <v>210</v>
      </c>
      <c r="H130" s="228">
        <v>1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39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201</v>
      </c>
      <c r="AT130" s="236" t="s">
        <v>197</v>
      </c>
      <c r="AU130" s="236" t="s">
        <v>83</v>
      </c>
      <c r="AY130" s="14" t="s">
        <v>195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201</v>
      </c>
      <c r="BM130" s="236" t="s">
        <v>455</v>
      </c>
    </row>
    <row r="131" s="2" customFormat="1" ht="33" customHeight="1">
      <c r="A131" s="35"/>
      <c r="B131" s="36"/>
      <c r="C131" s="224" t="s">
        <v>201</v>
      </c>
      <c r="D131" s="224" t="s">
        <v>197</v>
      </c>
      <c r="E131" s="225" t="s">
        <v>212</v>
      </c>
      <c r="F131" s="226" t="s">
        <v>213</v>
      </c>
      <c r="G131" s="227" t="s">
        <v>214</v>
      </c>
      <c r="H131" s="228">
        <v>5.46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39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201</v>
      </c>
      <c r="AT131" s="236" t="s">
        <v>197</v>
      </c>
      <c r="AU131" s="236" t="s">
        <v>83</v>
      </c>
      <c r="AY131" s="14" t="s">
        <v>195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201</v>
      </c>
      <c r="BM131" s="236" t="s">
        <v>456</v>
      </c>
    </row>
    <row r="132" s="2" customFormat="1" ht="33" customHeight="1">
      <c r="A132" s="35"/>
      <c r="B132" s="36"/>
      <c r="C132" s="224" t="s">
        <v>216</v>
      </c>
      <c r="D132" s="224" t="s">
        <v>197</v>
      </c>
      <c r="E132" s="225" t="s">
        <v>217</v>
      </c>
      <c r="F132" s="226" t="s">
        <v>218</v>
      </c>
      <c r="G132" s="227" t="s">
        <v>214</v>
      </c>
      <c r="H132" s="228">
        <v>6.8250000000000002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39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201</v>
      </c>
      <c r="AT132" s="236" t="s">
        <v>197</v>
      </c>
      <c r="AU132" s="236" t="s">
        <v>83</v>
      </c>
      <c r="AY132" s="14" t="s">
        <v>195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201</v>
      </c>
      <c r="BM132" s="236" t="s">
        <v>457</v>
      </c>
    </row>
    <row r="133" s="2" customFormat="1" ht="33" customHeight="1">
      <c r="A133" s="35"/>
      <c r="B133" s="36"/>
      <c r="C133" s="224" t="s">
        <v>220</v>
      </c>
      <c r="D133" s="224" t="s">
        <v>197</v>
      </c>
      <c r="E133" s="225" t="s">
        <v>221</v>
      </c>
      <c r="F133" s="226" t="s">
        <v>222</v>
      </c>
      <c r="G133" s="227" t="s">
        <v>214</v>
      </c>
      <c r="H133" s="228">
        <v>1.365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39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201</v>
      </c>
      <c r="AT133" s="236" t="s">
        <v>197</v>
      </c>
      <c r="AU133" s="236" t="s">
        <v>83</v>
      </c>
      <c r="AY133" s="14" t="s">
        <v>195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201</v>
      </c>
      <c r="BM133" s="236" t="s">
        <v>458</v>
      </c>
    </row>
    <row r="134" s="2" customFormat="1" ht="24.15" customHeight="1">
      <c r="A134" s="35"/>
      <c r="B134" s="36"/>
      <c r="C134" s="224" t="s">
        <v>224</v>
      </c>
      <c r="D134" s="224" t="s">
        <v>197</v>
      </c>
      <c r="E134" s="225" t="s">
        <v>225</v>
      </c>
      <c r="F134" s="226" t="s">
        <v>226</v>
      </c>
      <c r="G134" s="227" t="s">
        <v>214</v>
      </c>
      <c r="H134" s="228">
        <v>6.8250000000000002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39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201</v>
      </c>
      <c r="AT134" s="236" t="s">
        <v>197</v>
      </c>
      <c r="AU134" s="236" t="s">
        <v>83</v>
      </c>
      <c r="AY134" s="14" t="s">
        <v>195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201</v>
      </c>
      <c r="BM134" s="236" t="s">
        <v>459</v>
      </c>
    </row>
    <row r="135" s="2" customFormat="1" ht="24.15" customHeight="1">
      <c r="A135" s="35"/>
      <c r="B135" s="36"/>
      <c r="C135" s="224" t="s">
        <v>228</v>
      </c>
      <c r="D135" s="224" t="s">
        <v>197</v>
      </c>
      <c r="E135" s="225" t="s">
        <v>229</v>
      </c>
      <c r="F135" s="226" t="s">
        <v>230</v>
      </c>
      <c r="G135" s="227" t="s">
        <v>231</v>
      </c>
      <c r="H135" s="228">
        <v>21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39</v>
      </c>
      <c r="O135" s="88"/>
      <c r="P135" s="234">
        <f>O135*H135</f>
        <v>0</v>
      </c>
      <c r="Q135" s="234">
        <v>0.00084999999999999995</v>
      </c>
      <c r="R135" s="234">
        <f>Q135*H135</f>
        <v>0.017849999999999998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201</v>
      </c>
      <c r="AT135" s="236" t="s">
        <v>197</v>
      </c>
      <c r="AU135" s="236" t="s">
        <v>83</v>
      </c>
      <c r="AY135" s="14" t="s">
        <v>195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201</v>
      </c>
      <c r="BM135" s="236" t="s">
        <v>460</v>
      </c>
    </row>
    <row r="136" s="2" customFormat="1" ht="24.15" customHeight="1">
      <c r="A136" s="35"/>
      <c r="B136" s="36"/>
      <c r="C136" s="224" t="s">
        <v>233</v>
      </c>
      <c r="D136" s="224" t="s">
        <v>197</v>
      </c>
      <c r="E136" s="225" t="s">
        <v>234</v>
      </c>
      <c r="F136" s="226" t="s">
        <v>235</v>
      </c>
      <c r="G136" s="227" t="s">
        <v>231</v>
      </c>
      <c r="H136" s="228">
        <v>21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39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201</v>
      </c>
      <c r="AT136" s="236" t="s">
        <v>197</v>
      </c>
      <c r="AU136" s="236" t="s">
        <v>83</v>
      </c>
      <c r="AY136" s="14" t="s">
        <v>195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201</v>
      </c>
      <c r="BM136" s="236" t="s">
        <v>461</v>
      </c>
    </row>
    <row r="137" s="2" customFormat="1" ht="37.8" customHeight="1">
      <c r="A137" s="35"/>
      <c r="B137" s="36"/>
      <c r="C137" s="224" t="s">
        <v>237</v>
      </c>
      <c r="D137" s="224" t="s">
        <v>197</v>
      </c>
      <c r="E137" s="225" t="s">
        <v>238</v>
      </c>
      <c r="F137" s="226" t="s">
        <v>239</v>
      </c>
      <c r="G137" s="227" t="s">
        <v>214</v>
      </c>
      <c r="H137" s="228">
        <v>9.7550000000000008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39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201</v>
      </c>
      <c r="AT137" s="236" t="s">
        <v>197</v>
      </c>
      <c r="AU137" s="236" t="s">
        <v>83</v>
      </c>
      <c r="AY137" s="14" t="s">
        <v>195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201</v>
      </c>
      <c r="BM137" s="236" t="s">
        <v>462</v>
      </c>
    </row>
    <row r="138" s="2" customFormat="1" ht="37.8" customHeight="1">
      <c r="A138" s="35"/>
      <c r="B138" s="36"/>
      <c r="C138" s="224" t="s">
        <v>241</v>
      </c>
      <c r="D138" s="224" t="s">
        <v>197</v>
      </c>
      <c r="E138" s="225" t="s">
        <v>242</v>
      </c>
      <c r="F138" s="226" t="s">
        <v>243</v>
      </c>
      <c r="G138" s="227" t="s">
        <v>214</v>
      </c>
      <c r="H138" s="228">
        <v>3.895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39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201</v>
      </c>
      <c r="AT138" s="236" t="s">
        <v>197</v>
      </c>
      <c r="AU138" s="236" t="s">
        <v>83</v>
      </c>
      <c r="AY138" s="14" t="s">
        <v>195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201</v>
      </c>
      <c r="BM138" s="236" t="s">
        <v>463</v>
      </c>
    </row>
    <row r="139" s="2" customFormat="1" ht="24.15" customHeight="1">
      <c r="A139" s="35"/>
      <c r="B139" s="36"/>
      <c r="C139" s="224" t="s">
        <v>8</v>
      </c>
      <c r="D139" s="224" t="s">
        <v>197</v>
      </c>
      <c r="E139" s="225" t="s">
        <v>245</v>
      </c>
      <c r="F139" s="226" t="s">
        <v>246</v>
      </c>
      <c r="G139" s="227" t="s">
        <v>214</v>
      </c>
      <c r="H139" s="228">
        <v>9.7550000000000008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39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201</v>
      </c>
      <c r="AT139" s="236" t="s">
        <v>197</v>
      </c>
      <c r="AU139" s="236" t="s">
        <v>83</v>
      </c>
      <c r="AY139" s="14" t="s">
        <v>195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201</v>
      </c>
      <c r="BM139" s="236" t="s">
        <v>464</v>
      </c>
    </row>
    <row r="140" s="2" customFormat="1" ht="33" customHeight="1">
      <c r="A140" s="35"/>
      <c r="B140" s="36"/>
      <c r="C140" s="224" t="s">
        <v>248</v>
      </c>
      <c r="D140" s="224" t="s">
        <v>197</v>
      </c>
      <c r="E140" s="225" t="s">
        <v>249</v>
      </c>
      <c r="F140" s="226" t="s">
        <v>250</v>
      </c>
      <c r="G140" s="227" t="s">
        <v>251</v>
      </c>
      <c r="H140" s="228">
        <v>6.2320000000000002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39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201</v>
      </c>
      <c r="AT140" s="236" t="s">
        <v>197</v>
      </c>
      <c r="AU140" s="236" t="s">
        <v>83</v>
      </c>
      <c r="AY140" s="14" t="s">
        <v>195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201</v>
      </c>
      <c r="BM140" s="236" t="s">
        <v>465</v>
      </c>
    </row>
    <row r="141" s="2" customFormat="1" ht="16.5" customHeight="1">
      <c r="A141" s="35"/>
      <c r="B141" s="36"/>
      <c r="C141" s="224" t="s">
        <v>253</v>
      </c>
      <c r="D141" s="224" t="s">
        <v>197</v>
      </c>
      <c r="E141" s="225" t="s">
        <v>254</v>
      </c>
      <c r="F141" s="226" t="s">
        <v>255</v>
      </c>
      <c r="G141" s="227" t="s">
        <v>214</v>
      </c>
      <c r="H141" s="228">
        <v>3.895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39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201</v>
      </c>
      <c r="AT141" s="236" t="s">
        <v>197</v>
      </c>
      <c r="AU141" s="236" t="s">
        <v>83</v>
      </c>
      <c r="AY141" s="14" t="s">
        <v>195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201</v>
      </c>
      <c r="BM141" s="236" t="s">
        <v>466</v>
      </c>
    </row>
    <row r="142" s="2" customFormat="1" ht="24.15" customHeight="1">
      <c r="A142" s="35"/>
      <c r="B142" s="36"/>
      <c r="C142" s="224" t="s">
        <v>257</v>
      </c>
      <c r="D142" s="224" t="s">
        <v>197</v>
      </c>
      <c r="E142" s="225" t="s">
        <v>258</v>
      </c>
      <c r="F142" s="226" t="s">
        <v>259</v>
      </c>
      <c r="G142" s="227" t="s">
        <v>214</v>
      </c>
      <c r="H142" s="228">
        <v>9.7550000000000008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39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201</v>
      </c>
      <c r="AT142" s="236" t="s">
        <v>197</v>
      </c>
      <c r="AU142" s="236" t="s">
        <v>83</v>
      </c>
      <c r="AY142" s="14" t="s">
        <v>195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201</v>
      </c>
      <c r="BM142" s="236" t="s">
        <v>467</v>
      </c>
    </row>
    <row r="143" s="2" customFormat="1" ht="16.5" customHeight="1">
      <c r="A143" s="35"/>
      <c r="B143" s="36"/>
      <c r="C143" s="238" t="s">
        <v>261</v>
      </c>
      <c r="D143" s="238" t="s">
        <v>262</v>
      </c>
      <c r="E143" s="239" t="s">
        <v>263</v>
      </c>
      <c r="F143" s="240" t="s">
        <v>264</v>
      </c>
      <c r="G143" s="241" t="s">
        <v>251</v>
      </c>
      <c r="H143" s="242">
        <v>7.8040000000000003</v>
      </c>
      <c r="I143" s="243"/>
      <c r="J143" s="244">
        <f>ROUND(I143*H143,2)</f>
        <v>0</v>
      </c>
      <c r="K143" s="245"/>
      <c r="L143" s="246"/>
      <c r="M143" s="247" t="s">
        <v>1</v>
      </c>
      <c r="N143" s="248" t="s">
        <v>39</v>
      </c>
      <c r="O143" s="88"/>
      <c r="P143" s="234">
        <f>O143*H143</f>
        <v>0</v>
      </c>
      <c r="Q143" s="234">
        <v>1</v>
      </c>
      <c r="R143" s="234">
        <f>Q143*H143</f>
        <v>7.8040000000000003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228</v>
      </c>
      <c r="AT143" s="236" t="s">
        <v>262</v>
      </c>
      <c r="AU143" s="236" t="s">
        <v>83</v>
      </c>
      <c r="AY143" s="14" t="s">
        <v>195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201</v>
      </c>
      <c r="BM143" s="236" t="s">
        <v>468</v>
      </c>
    </row>
    <row r="144" s="2" customFormat="1" ht="24.15" customHeight="1">
      <c r="A144" s="35"/>
      <c r="B144" s="36"/>
      <c r="C144" s="224" t="s">
        <v>266</v>
      </c>
      <c r="D144" s="224" t="s">
        <v>197</v>
      </c>
      <c r="E144" s="225" t="s">
        <v>267</v>
      </c>
      <c r="F144" s="226" t="s">
        <v>268</v>
      </c>
      <c r="G144" s="227" t="s">
        <v>214</v>
      </c>
      <c r="H144" s="228">
        <v>2.3929999999999998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39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201</v>
      </c>
      <c r="AT144" s="236" t="s">
        <v>197</v>
      </c>
      <c r="AU144" s="236" t="s">
        <v>83</v>
      </c>
      <c r="AY144" s="14" t="s">
        <v>195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201</v>
      </c>
      <c r="BM144" s="236" t="s">
        <v>469</v>
      </c>
    </row>
    <row r="145" s="2" customFormat="1" ht="16.5" customHeight="1">
      <c r="A145" s="35"/>
      <c r="B145" s="36"/>
      <c r="C145" s="238" t="s">
        <v>270</v>
      </c>
      <c r="D145" s="238" t="s">
        <v>262</v>
      </c>
      <c r="E145" s="239" t="s">
        <v>271</v>
      </c>
      <c r="F145" s="240" t="s">
        <v>272</v>
      </c>
      <c r="G145" s="241" t="s">
        <v>251</v>
      </c>
      <c r="H145" s="242">
        <v>3.8290000000000002</v>
      </c>
      <c r="I145" s="243"/>
      <c r="J145" s="244">
        <f>ROUND(I145*H145,2)</f>
        <v>0</v>
      </c>
      <c r="K145" s="245"/>
      <c r="L145" s="246"/>
      <c r="M145" s="247" t="s">
        <v>1</v>
      </c>
      <c r="N145" s="248" t="s">
        <v>39</v>
      </c>
      <c r="O145" s="88"/>
      <c r="P145" s="234">
        <f>O145*H145</f>
        <v>0</v>
      </c>
      <c r="Q145" s="234">
        <v>1</v>
      </c>
      <c r="R145" s="234">
        <f>Q145*H145</f>
        <v>3.8290000000000002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228</v>
      </c>
      <c r="AT145" s="236" t="s">
        <v>262</v>
      </c>
      <c r="AU145" s="236" t="s">
        <v>83</v>
      </c>
      <c r="AY145" s="14" t="s">
        <v>195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201</v>
      </c>
      <c r="BM145" s="236" t="s">
        <v>470</v>
      </c>
    </row>
    <row r="146" s="12" customFormat="1" ht="22.8" customHeight="1">
      <c r="A146" s="12"/>
      <c r="B146" s="208"/>
      <c r="C146" s="209"/>
      <c r="D146" s="210" t="s">
        <v>73</v>
      </c>
      <c r="E146" s="222" t="s">
        <v>201</v>
      </c>
      <c r="F146" s="222" t="s">
        <v>274</v>
      </c>
      <c r="G146" s="209"/>
      <c r="H146" s="209"/>
      <c r="I146" s="212"/>
      <c r="J146" s="223">
        <f>BK146</f>
        <v>0</v>
      </c>
      <c r="K146" s="209"/>
      <c r="L146" s="214"/>
      <c r="M146" s="215"/>
      <c r="N146" s="216"/>
      <c r="O146" s="216"/>
      <c r="P146" s="217">
        <f>SUM(P147:P148)</f>
        <v>0</v>
      </c>
      <c r="Q146" s="216"/>
      <c r="R146" s="217">
        <f>SUM(R147:R148)</f>
        <v>3.1842149399999995</v>
      </c>
      <c r="S146" s="216"/>
      <c r="T146" s="218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9" t="s">
        <v>81</v>
      </c>
      <c r="AT146" s="220" t="s">
        <v>73</v>
      </c>
      <c r="AU146" s="220" t="s">
        <v>81</v>
      </c>
      <c r="AY146" s="219" t="s">
        <v>195</v>
      </c>
      <c r="BK146" s="221">
        <f>SUM(BK147:BK148)</f>
        <v>0</v>
      </c>
    </row>
    <row r="147" s="2" customFormat="1" ht="16.5" customHeight="1">
      <c r="A147" s="35"/>
      <c r="B147" s="36"/>
      <c r="C147" s="224" t="s">
        <v>275</v>
      </c>
      <c r="D147" s="224" t="s">
        <v>197</v>
      </c>
      <c r="E147" s="225" t="s">
        <v>276</v>
      </c>
      <c r="F147" s="226" t="s">
        <v>277</v>
      </c>
      <c r="G147" s="227" t="s">
        <v>214</v>
      </c>
      <c r="H147" s="228">
        <v>0.45500000000000002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39</v>
      </c>
      <c r="O147" s="88"/>
      <c r="P147" s="234">
        <f>O147*H147</f>
        <v>0</v>
      </c>
      <c r="Q147" s="234">
        <v>1.7034</v>
      </c>
      <c r="R147" s="234">
        <f>Q147*H147</f>
        <v>0.77504700000000004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201</v>
      </c>
      <c r="AT147" s="236" t="s">
        <v>197</v>
      </c>
      <c r="AU147" s="236" t="s">
        <v>83</v>
      </c>
      <c r="AY147" s="14" t="s">
        <v>195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201</v>
      </c>
      <c r="BM147" s="236" t="s">
        <v>471</v>
      </c>
    </row>
    <row r="148" s="2" customFormat="1" ht="24.15" customHeight="1">
      <c r="A148" s="35"/>
      <c r="B148" s="36"/>
      <c r="C148" s="224" t="s">
        <v>279</v>
      </c>
      <c r="D148" s="224" t="s">
        <v>197</v>
      </c>
      <c r="E148" s="225" t="s">
        <v>280</v>
      </c>
      <c r="F148" s="226" t="s">
        <v>281</v>
      </c>
      <c r="G148" s="227" t="s">
        <v>214</v>
      </c>
      <c r="H148" s="228">
        <v>1.0469999999999999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39</v>
      </c>
      <c r="O148" s="88"/>
      <c r="P148" s="234">
        <f>O148*H148</f>
        <v>0</v>
      </c>
      <c r="Q148" s="234">
        <v>2.3010199999999998</v>
      </c>
      <c r="R148" s="234">
        <f>Q148*H148</f>
        <v>2.4091679399999997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201</v>
      </c>
      <c r="AT148" s="236" t="s">
        <v>197</v>
      </c>
      <c r="AU148" s="236" t="s">
        <v>83</v>
      </c>
      <c r="AY148" s="14" t="s">
        <v>195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81</v>
      </c>
      <c r="BK148" s="237">
        <f>ROUND(I148*H148,2)</f>
        <v>0</v>
      </c>
      <c r="BL148" s="14" t="s">
        <v>201</v>
      </c>
      <c r="BM148" s="236" t="s">
        <v>472</v>
      </c>
    </row>
    <row r="149" s="12" customFormat="1" ht="25.92" customHeight="1">
      <c r="A149" s="12"/>
      <c r="B149" s="208"/>
      <c r="C149" s="209"/>
      <c r="D149" s="210" t="s">
        <v>73</v>
      </c>
      <c r="E149" s="211" t="s">
        <v>283</v>
      </c>
      <c r="F149" s="211" t="s">
        <v>284</v>
      </c>
      <c r="G149" s="209"/>
      <c r="H149" s="209"/>
      <c r="I149" s="212"/>
      <c r="J149" s="213">
        <f>BK149</f>
        <v>0</v>
      </c>
      <c r="K149" s="209"/>
      <c r="L149" s="214"/>
      <c r="M149" s="215"/>
      <c r="N149" s="216"/>
      <c r="O149" s="216"/>
      <c r="P149" s="217">
        <f>P150</f>
        <v>0</v>
      </c>
      <c r="Q149" s="216"/>
      <c r="R149" s="217">
        <f>R150</f>
        <v>0</v>
      </c>
      <c r="S149" s="216"/>
      <c r="T149" s="218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9" t="s">
        <v>216</v>
      </c>
      <c r="AT149" s="220" t="s">
        <v>73</v>
      </c>
      <c r="AU149" s="220" t="s">
        <v>74</v>
      </c>
      <c r="AY149" s="219" t="s">
        <v>195</v>
      </c>
      <c r="BK149" s="221">
        <f>BK150</f>
        <v>0</v>
      </c>
    </row>
    <row r="150" s="12" customFormat="1" ht="22.8" customHeight="1">
      <c r="A150" s="12"/>
      <c r="B150" s="208"/>
      <c r="C150" s="209"/>
      <c r="D150" s="210" t="s">
        <v>73</v>
      </c>
      <c r="E150" s="222" t="s">
        <v>285</v>
      </c>
      <c r="F150" s="222" t="s">
        <v>286</v>
      </c>
      <c r="G150" s="209"/>
      <c r="H150" s="209"/>
      <c r="I150" s="212"/>
      <c r="J150" s="223">
        <f>BK150</f>
        <v>0</v>
      </c>
      <c r="K150" s="209"/>
      <c r="L150" s="214"/>
      <c r="M150" s="215"/>
      <c r="N150" s="216"/>
      <c r="O150" s="216"/>
      <c r="P150" s="217">
        <f>P151</f>
        <v>0</v>
      </c>
      <c r="Q150" s="216"/>
      <c r="R150" s="217">
        <f>R151</f>
        <v>0</v>
      </c>
      <c r="S150" s="216"/>
      <c r="T150" s="218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9" t="s">
        <v>216</v>
      </c>
      <c r="AT150" s="220" t="s">
        <v>73</v>
      </c>
      <c r="AU150" s="220" t="s">
        <v>81</v>
      </c>
      <c r="AY150" s="219" t="s">
        <v>195</v>
      </c>
      <c r="BK150" s="221">
        <f>BK151</f>
        <v>0</v>
      </c>
    </row>
    <row r="151" s="2" customFormat="1" ht="24.15" customHeight="1">
      <c r="A151" s="35"/>
      <c r="B151" s="36"/>
      <c r="C151" s="224" t="s">
        <v>7</v>
      </c>
      <c r="D151" s="224" t="s">
        <v>197</v>
      </c>
      <c r="E151" s="225" t="s">
        <v>287</v>
      </c>
      <c r="F151" s="226" t="s">
        <v>288</v>
      </c>
      <c r="G151" s="227" t="s">
        <v>289</v>
      </c>
      <c r="H151" s="228">
        <v>1</v>
      </c>
      <c r="I151" s="229"/>
      <c r="J151" s="230">
        <f>ROUND(I151*H151,2)</f>
        <v>0</v>
      </c>
      <c r="K151" s="231"/>
      <c r="L151" s="41"/>
      <c r="M151" s="249" t="s">
        <v>1</v>
      </c>
      <c r="N151" s="250" t="s">
        <v>39</v>
      </c>
      <c r="O151" s="251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290</v>
      </c>
      <c r="AT151" s="236" t="s">
        <v>197</v>
      </c>
      <c r="AU151" s="236" t="s">
        <v>83</v>
      </c>
      <c r="AY151" s="14" t="s">
        <v>195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81</v>
      </c>
      <c r="BK151" s="237">
        <f>ROUND(I151*H151,2)</f>
        <v>0</v>
      </c>
      <c r="BL151" s="14" t="s">
        <v>290</v>
      </c>
      <c r="BM151" s="236" t="s">
        <v>473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ykY24pa9Ph6MsDu4P1+cenlPp+d1Vuf+a8dghSyu8CyVIuNT5VrJSKZ6lwlR/jlyunS1C0bzH17i6j4GfBc2dg==" hashValue="TUmGSETNQw1kAptc6uUq+MUiqZMtKv3d1znQgivN3XvofgojFShQ0+z9x/zZYV8w0W9TL2XfpVhfWZFxKAKVsg==" algorithmName="SHA-512" password="EC3B"/>
  <autoFilter ref="C124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165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Rekonstrukce vodovodu a kanalizace ve Znojmě - nám. Svobody-výkaz výměr</v>
      </c>
      <c r="F7" s="147"/>
      <c r="G7" s="147"/>
      <c r="H7" s="147"/>
      <c r="L7" s="17"/>
    </row>
    <row r="8" s="1" customFormat="1" ht="12" customHeight="1">
      <c r="B8" s="17"/>
      <c r="D8" s="147" t="s">
        <v>166</v>
      </c>
      <c r="L8" s="17"/>
    </row>
    <row r="9" s="2" customFormat="1" ht="16.5" customHeight="1">
      <c r="A9" s="35"/>
      <c r="B9" s="41"/>
      <c r="C9" s="35"/>
      <c r="D9" s="35"/>
      <c r="E9" s="148" t="s">
        <v>474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168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30" customHeight="1">
      <c r="A11" s="35"/>
      <c r="B11" s="41"/>
      <c r="C11" s="35"/>
      <c r="D11" s="35"/>
      <c r="E11" s="149" t="s">
        <v>475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21. 1. 2025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ROUND(J125,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ROUND((SUM(BE125:BE151)),  2)</f>
        <v>0</v>
      </c>
      <c r="G35" s="35"/>
      <c r="H35" s="35"/>
      <c r="I35" s="161">
        <v>0.20999999999999999</v>
      </c>
      <c r="J35" s="160">
        <f>ROUND(((SUM(BE125:BE151))*I35),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ROUND((SUM(BF125:BF151)),  2)</f>
        <v>0</v>
      </c>
      <c r="G36" s="35"/>
      <c r="H36" s="35"/>
      <c r="I36" s="161">
        <v>0.12</v>
      </c>
      <c r="J36" s="160">
        <f>ROUND(((SUM(BF125:BF151))*I36),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ROUND((SUM(BG125:BG151)),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ROUND((SUM(BH125:BH151)),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ROUND((SUM(BI125:BI151)),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170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Rekonstrukce vodovodu a kanalizace ve Znojmě - nám. Svobody-výkaz výměr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166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474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168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30" customHeight="1">
      <c r="A89" s="35"/>
      <c r="B89" s="36"/>
      <c r="C89" s="37"/>
      <c r="D89" s="37"/>
      <c r="E89" s="73" t="str">
        <f>E11</f>
        <v>01 - Kanalizační přípojka pro p.č. 209/17-dl.2,2 m-zemní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Znojmo</v>
      </c>
      <c r="G91" s="37"/>
      <c r="H91" s="37"/>
      <c r="I91" s="29" t="s">
        <v>22</v>
      </c>
      <c r="J91" s="76" t="str">
        <f>IF(J14="","",J14)</f>
        <v>21. 1. 2025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171</v>
      </c>
      <c r="D96" s="182"/>
      <c r="E96" s="182"/>
      <c r="F96" s="182"/>
      <c r="G96" s="182"/>
      <c r="H96" s="182"/>
      <c r="I96" s="182"/>
      <c r="J96" s="183" t="s">
        <v>172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173</v>
      </c>
      <c r="D98" s="37"/>
      <c r="E98" s="37"/>
      <c r="F98" s="37"/>
      <c r="G98" s="37"/>
      <c r="H98" s="37"/>
      <c r="I98" s="37"/>
      <c r="J98" s="107">
        <f>J125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174</v>
      </c>
    </row>
    <row r="99" s="9" customFormat="1" ht="24.96" customHeight="1">
      <c r="A99" s="9"/>
      <c r="B99" s="185"/>
      <c r="C99" s="186"/>
      <c r="D99" s="187" t="s">
        <v>175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176</v>
      </c>
      <c r="E100" s="193"/>
      <c r="F100" s="193"/>
      <c r="G100" s="193"/>
      <c r="H100" s="193"/>
      <c r="I100" s="193"/>
      <c r="J100" s="194">
        <f>J127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177</v>
      </c>
      <c r="E101" s="193"/>
      <c r="F101" s="193"/>
      <c r="G101" s="193"/>
      <c r="H101" s="193"/>
      <c r="I101" s="193"/>
      <c r="J101" s="194">
        <f>J146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5"/>
      <c r="C102" s="186"/>
      <c r="D102" s="187" t="s">
        <v>178</v>
      </c>
      <c r="E102" s="188"/>
      <c r="F102" s="188"/>
      <c r="G102" s="188"/>
      <c r="H102" s="188"/>
      <c r="I102" s="188"/>
      <c r="J102" s="189">
        <f>J149</f>
        <v>0</v>
      </c>
      <c r="K102" s="186"/>
      <c r="L102" s="19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1"/>
      <c r="C103" s="130"/>
      <c r="D103" s="192" t="s">
        <v>179</v>
      </c>
      <c r="E103" s="193"/>
      <c r="F103" s="193"/>
      <c r="G103" s="193"/>
      <c r="H103" s="193"/>
      <c r="I103" s="193"/>
      <c r="J103" s="194">
        <f>J150</f>
        <v>0</v>
      </c>
      <c r="K103" s="130"/>
      <c r="L103" s="19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180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6.25" customHeight="1">
      <c r="A113" s="35"/>
      <c r="B113" s="36"/>
      <c r="C113" s="37"/>
      <c r="D113" s="37"/>
      <c r="E113" s="180" t="str">
        <f>E7</f>
        <v>Rekonstrukce vodovodu a kanalizace ve Znojmě - nám. Svobody-výkaz výměr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" customFormat="1" ht="12" customHeight="1">
      <c r="B114" s="18"/>
      <c r="C114" s="29" t="s">
        <v>166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0" t="s">
        <v>474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168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30" customHeight="1">
      <c r="A117" s="35"/>
      <c r="B117" s="36"/>
      <c r="C117" s="37"/>
      <c r="D117" s="37"/>
      <c r="E117" s="73" t="str">
        <f>E11</f>
        <v>01 - Kanalizační přípojka pro p.č. 209/17-dl.2,2 m-zemní práce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F14</f>
        <v>Znojmo</v>
      </c>
      <c r="G119" s="37"/>
      <c r="H119" s="37"/>
      <c r="I119" s="29" t="s">
        <v>22</v>
      </c>
      <c r="J119" s="76" t="str">
        <f>IF(J14="","",J14)</f>
        <v>21. 1. 2025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E17</f>
        <v xml:space="preserve"> </v>
      </c>
      <c r="G121" s="37"/>
      <c r="H121" s="37"/>
      <c r="I121" s="29" t="s">
        <v>30</v>
      </c>
      <c r="J121" s="33" t="str">
        <f>E23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IF(E20="","",E20)</f>
        <v>Vyplň údaj</v>
      </c>
      <c r="G122" s="37"/>
      <c r="H122" s="37"/>
      <c r="I122" s="29" t="s">
        <v>32</v>
      </c>
      <c r="J122" s="33" t="str">
        <f>E26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96"/>
      <c r="B124" s="197"/>
      <c r="C124" s="198" t="s">
        <v>181</v>
      </c>
      <c r="D124" s="199" t="s">
        <v>59</v>
      </c>
      <c r="E124" s="199" t="s">
        <v>55</v>
      </c>
      <c r="F124" s="199" t="s">
        <v>56</v>
      </c>
      <c r="G124" s="199" t="s">
        <v>182</v>
      </c>
      <c r="H124" s="199" t="s">
        <v>183</v>
      </c>
      <c r="I124" s="199" t="s">
        <v>184</v>
      </c>
      <c r="J124" s="200" t="s">
        <v>172</v>
      </c>
      <c r="K124" s="201" t="s">
        <v>185</v>
      </c>
      <c r="L124" s="202"/>
      <c r="M124" s="97" t="s">
        <v>1</v>
      </c>
      <c r="N124" s="98" t="s">
        <v>38</v>
      </c>
      <c r="O124" s="98" t="s">
        <v>186</v>
      </c>
      <c r="P124" s="98" t="s">
        <v>187</v>
      </c>
      <c r="Q124" s="98" t="s">
        <v>188</v>
      </c>
      <c r="R124" s="98" t="s">
        <v>189</v>
      </c>
      <c r="S124" s="98" t="s">
        <v>190</v>
      </c>
      <c r="T124" s="99" t="s">
        <v>191</v>
      </c>
      <c r="U124" s="196"/>
      <c r="V124" s="196"/>
      <c r="W124" s="196"/>
      <c r="X124" s="196"/>
      <c r="Y124" s="196"/>
      <c r="Z124" s="196"/>
      <c r="AA124" s="196"/>
      <c r="AB124" s="196"/>
      <c r="AC124" s="196"/>
      <c r="AD124" s="196"/>
      <c r="AE124" s="196"/>
    </row>
    <row r="125" s="2" customFormat="1" ht="22.8" customHeight="1">
      <c r="A125" s="35"/>
      <c r="B125" s="36"/>
      <c r="C125" s="104" t="s">
        <v>192</v>
      </c>
      <c r="D125" s="37"/>
      <c r="E125" s="37"/>
      <c r="F125" s="37"/>
      <c r="G125" s="37"/>
      <c r="H125" s="37"/>
      <c r="I125" s="37"/>
      <c r="J125" s="203">
        <f>BK125</f>
        <v>0</v>
      </c>
      <c r="K125" s="37"/>
      <c r="L125" s="41"/>
      <c r="M125" s="100"/>
      <c r="N125" s="204"/>
      <c r="O125" s="101"/>
      <c r="P125" s="205">
        <f>P126+P149</f>
        <v>0</v>
      </c>
      <c r="Q125" s="101"/>
      <c r="R125" s="205">
        <f>R126+R149</f>
        <v>9.3421885600000003</v>
      </c>
      <c r="S125" s="101"/>
      <c r="T125" s="206">
        <f>T126+T149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73</v>
      </c>
      <c r="AU125" s="14" t="s">
        <v>174</v>
      </c>
      <c r="BK125" s="207">
        <f>BK126+BK149</f>
        <v>0</v>
      </c>
    </row>
    <row r="126" s="12" customFormat="1" ht="25.92" customHeight="1">
      <c r="A126" s="12"/>
      <c r="B126" s="208"/>
      <c r="C126" s="209"/>
      <c r="D126" s="210" t="s">
        <v>73</v>
      </c>
      <c r="E126" s="211" t="s">
        <v>193</v>
      </c>
      <c r="F126" s="211" t="s">
        <v>194</v>
      </c>
      <c r="G126" s="209"/>
      <c r="H126" s="209"/>
      <c r="I126" s="212"/>
      <c r="J126" s="213">
        <f>BK126</f>
        <v>0</v>
      </c>
      <c r="K126" s="209"/>
      <c r="L126" s="214"/>
      <c r="M126" s="215"/>
      <c r="N126" s="216"/>
      <c r="O126" s="216"/>
      <c r="P126" s="217">
        <f>P127+P146</f>
        <v>0</v>
      </c>
      <c r="Q126" s="216"/>
      <c r="R126" s="217">
        <f>R127+R146</f>
        <v>9.3421885600000003</v>
      </c>
      <c r="S126" s="216"/>
      <c r="T126" s="218">
        <f>T127+T146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9" t="s">
        <v>81</v>
      </c>
      <c r="AT126" s="220" t="s">
        <v>73</v>
      </c>
      <c r="AU126" s="220" t="s">
        <v>74</v>
      </c>
      <c r="AY126" s="219" t="s">
        <v>195</v>
      </c>
      <c r="BK126" s="221">
        <f>BK127+BK146</f>
        <v>0</v>
      </c>
    </row>
    <row r="127" s="12" customFormat="1" ht="22.8" customHeight="1">
      <c r="A127" s="12"/>
      <c r="B127" s="208"/>
      <c r="C127" s="209"/>
      <c r="D127" s="210" t="s">
        <v>73</v>
      </c>
      <c r="E127" s="222" t="s">
        <v>81</v>
      </c>
      <c r="F127" s="222" t="s">
        <v>196</v>
      </c>
      <c r="G127" s="209"/>
      <c r="H127" s="209"/>
      <c r="I127" s="212"/>
      <c r="J127" s="223">
        <f>BK127</f>
        <v>0</v>
      </c>
      <c r="K127" s="209"/>
      <c r="L127" s="214"/>
      <c r="M127" s="215"/>
      <c r="N127" s="216"/>
      <c r="O127" s="216"/>
      <c r="P127" s="217">
        <f>SUM(P128:P145)</f>
        <v>0</v>
      </c>
      <c r="Q127" s="216"/>
      <c r="R127" s="217">
        <f>SUM(R128:R145)</f>
        <v>7.3409449999999996</v>
      </c>
      <c r="S127" s="216"/>
      <c r="T127" s="218">
        <f>SUM(T128:T145)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9" t="s">
        <v>81</v>
      </c>
      <c r="AT127" s="220" t="s">
        <v>73</v>
      </c>
      <c r="AU127" s="220" t="s">
        <v>81</v>
      </c>
      <c r="AY127" s="219" t="s">
        <v>195</v>
      </c>
      <c r="BK127" s="221">
        <f>SUM(BK128:BK145)</f>
        <v>0</v>
      </c>
    </row>
    <row r="128" s="2" customFormat="1" ht="24.15" customHeight="1">
      <c r="A128" s="35"/>
      <c r="B128" s="36"/>
      <c r="C128" s="224" t="s">
        <v>81</v>
      </c>
      <c r="D128" s="224" t="s">
        <v>197</v>
      </c>
      <c r="E128" s="225" t="s">
        <v>198</v>
      </c>
      <c r="F128" s="226" t="s">
        <v>199</v>
      </c>
      <c r="G128" s="227" t="s">
        <v>200</v>
      </c>
      <c r="H128" s="228">
        <v>1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39</v>
      </c>
      <c r="O128" s="88"/>
      <c r="P128" s="234">
        <f>O128*H128</f>
        <v>0</v>
      </c>
      <c r="Q128" s="234">
        <v>0.017500000000000002</v>
      </c>
      <c r="R128" s="234">
        <f>Q128*H128</f>
        <v>0.017500000000000002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201</v>
      </c>
      <c r="AT128" s="236" t="s">
        <v>197</v>
      </c>
      <c r="AU128" s="236" t="s">
        <v>83</v>
      </c>
      <c r="AY128" s="14" t="s">
        <v>195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201</v>
      </c>
      <c r="BM128" s="236" t="s">
        <v>476</v>
      </c>
    </row>
    <row r="129" s="2" customFormat="1" ht="24.15" customHeight="1">
      <c r="A129" s="35"/>
      <c r="B129" s="36"/>
      <c r="C129" s="224" t="s">
        <v>83</v>
      </c>
      <c r="D129" s="224" t="s">
        <v>197</v>
      </c>
      <c r="E129" s="225" t="s">
        <v>203</v>
      </c>
      <c r="F129" s="226" t="s">
        <v>204</v>
      </c>
      <c r="G129" s="227" t="s">
        <v>205</v>
      </c>
      <c r="H129" s="228">
        <v>7.5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39</v>
      </c>
      <c r="O129" s="88"/>
      <c r="P129" s="234">
        <f>O129*H129</f>
        <v>0</v>
      </c>
      <c r="Q129" s="234">
        <v>3.0000000000000001E-05</v>
      </c>
      <c r="R129" s="234">
        <f>Q129*H129</f>
        <v>0.00022499999999999999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201</v>
      </c>
      <c r="AT129" s="236" t="s">
        <v>197</v>
      </c>
      <c r="AU129" s="236" t="s">
        <v>83</v>
      </c>
      <c r="AY129" s="14" t="s">
        <v>195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201</v>
      </c>
      <c r="BM129" s="236" t="s">
        <v>477</v>
      </c>
    </row>
    <row r="130" s="2" customFormat="1" ht="24.15" customHeight="1">
      <c r="A130" s="35"/>
      <c r="B130" s="36"/>
      <c r="C130" s="224" t="s">
        <v>207</v>
      </c>
      <c r="D130" s="224" t="s">
        <v>197</v>
      </c>
      <c r="E130" s="225" t="s">
        <v>208</v>
      </c>
      <c r="F130" s="226" t="s">
        <v>209</v>
      </c>
      <c r="G130" s="227" t="s">
        <v>210</v>
      </c>
      <c r="H130" s="228">
        <v>1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39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201</v>
      </c>
      <c r="AT130" s="236" t="s">
        <v>197</v>
      </c>
      <c r="AU130" s="236" t="s">
        <v>83</v>
      </c>
      <c r="AY130" s="14" t="s">
        <v>195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201</v>
      </c>
      <c r="BM130" s="236" t="s">
        <v>478</v>
      </c>
    </row>
    <row r="131" s="2" customFormat="1" ht="33" customHeight="1">
      <c r="A131" s="35"/>
      <c r="B131" s="36"/>
      <c r="C131" s="224" t="s">
        <v>201</v>
      </c>
      <c r="D131" s="224" t="s">
        <v>197</v>
      </c>
      <c r="E131" s="225" t="s">
        <v>212</v>
      </c>
      <c r="F131" s="226" t="s">
        <v>213</v>
      </c>
      <c r="G131" s="227" t="s">
        <v>214</v>
      </c>
      <c r="H131" s="228">
        <v>3.4319999999999999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39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201</v>
      </c>
      <c r="AT131" s="236" t="s">
        <v>197</v>
      </c>
      <c r="AU131" s="236" t="s">
        <v>83</v>
      </c>
      <c r="AY131" s="14" t="s">
        <v>195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201</v>
      </c>
      <c r="BM131" s="236" t="s">
        <v>479</v>
      </c>
    </row>
    <row r="132" s="2" customFormat="1" ht="33" customHeight="1">
      <c r="A132" s="35"/>
      <c r="B132" s="36"/>
      <c r="C132" s="224" t="s">
        <v>216</v>
      </c>
      <c r="D132" s="224" t="s">
        <v>197</v>
      </c>
      <c r="E132" s="225" t="s">
        <v>217</v>
      </c>
      <c r="F132" s="226" t="s">
        <v>218</v>
      </c>
      <c r="G132" s="227" t="s">
        <v>214</v>
      </c>
      <c r="H132" s="228">
        <v>4.29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39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201</v>
      </c>
      <c r="AT132" s="236" t="s">
        <v>197</v>
      </c>
      <c r="AU132" s="236" t="s">
        <v>83</v>
      </c>
      <c r="AY132" s="14" t="s">
        <v>195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201</v>
      </c>
      <c r="BM132" s="236" t="s">
        <v>480</v>
      </c>
    </row>
    <row r="133" s="2" customFormat="1" ht="33" customHeight="1">
      <c r="A133" s="35"/>
      <c r="B133" s="36"/>
      <c r="C133" s="224" t="s">
        <v>220</v>
      </c>
      <c r="D133" s="224" t="s">
        <v>197</v>
      </c>
      <c r="E133" s="225" t="s">
        <v>221</v>
      </c>
      <c r="F133" s="226" t="s">
        <v>222</v>
      </c>
      <c r="G133" s="227" t="s">
        <v>214</v>
      </c>
      <c r="H133" s="228">
        <v>0.85799999999999998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39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201</v>
      </c>
      <c r="AT133" s="236" t="s">
        <v>197</v>
      </c>
      <c r="AU133" s="236" t="s">
        <v>83</v>
      </c>
      <c r="AY133" s="14" t="s">
        <v>195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201</v>
      </c>
      <c r="BM133" s="236" t="s">
        <v>481</v>
      </c>
    </row>
    <row r="134" s="2" customFormat="1" ht="24.15" customHeight="1">
      <c r="A134" s="35"/>
      <c r="B134" s="36"/>
      <c r="C134" s="224" t="s">
        <v>224</v>
      </c>
      <c r="D134" s="224" t="s">
        <v>197</v>
      </c>
      <c r="E134" s="225" t="s">
        <v>225</v>
      </c>
      <c r="F134" s="226" t="s">
        <v>226</v>
      </c>
      <c r="G134" s="227" t="s">
        <v>214</v>
      </c>
      <c r="H134" s="228">
        <v>4.29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39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201</v>
      </c>
      <c r="AT134" s="236" t="s">
        <v>197</v>
      </c>
      <c r="AU134" s="236" t="s">
        <v>83</v>
      </c>
      <c r="AY134" s="14" t="s">
        <v>195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201</v>
      </c>
      <c r="BM134" s="236" t="s">
        <v>482</v>
      </c>
    </row>
    <row r="135" s="2" customFormat="1" ht="24.15" customHeight="1">
      <c r="A135" s="35"/>
      <c r="B135" s="36"/>
      <c r="C135" s="224" t="s">
        <v>228</v>
      </c>
      <c r="D135" s="224" t="s">
        <v>197</v>
      </c>
      <c r="E135" s="225" t="s">
        <v>229</v>
      </c>
      <c r="F135" s="226" t="s">
        <v>230</v>
      </c>
      <c r="G135" s="227" t="s">
        <v>231</v>
      </c>
      <c r="H135" s="228">
        <v>13.199999999999999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39</v>
      </c>
      <c r="O135" s="88"/>
      <c r="P135" s="234">
        <f>O135*H135</f>
        <v>0</v>
      </c>
      <c r="Q135" s="234">
        <v>0.00084999999999999995</v>
      </c>
      <c r="R135" s="234">
        <f>Q135*H135</f>
        <v>0.011219999999999999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201</v>
      </c>
      <c r="AT135" s="236" t="s">
        <v>197</v>
      </c>
      <c r="AU135" s="236" t="s">
        <v>83</v>
      </c>
      <c r="AY135" s="14" t="s">
        <v>195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201</v>
      </c>
      <c r="BM135" s="236" t="s">
        <v>483</v>
      </c>
    </row>
    <row r="136" s="2" customFormat="1" ht="24.15" customHeight="1">
      <c r="A136" s="35"/>
      <c r="B136" s="36"/>
      <c r="C136" s="224" t="s">
        <v>233</v>
      </c>
      <c r="D136" s="224" t="s">
        <v>197</v>
      </c>
      <c r="E136" s="225" t="s">
        <v>234</v>
      </c>
      <c r="F136" s="226" t="s">
        <v>235</v>
      </c>
      <c r="G136" s="227" t="s">
        <v>231</v>
      </c>
      <c r="H136" s="228">
        <v>13.199999999999999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39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201</v>
      </c>
      <c r="AT136" s="236" t="s">
        <v>197</v>
      </c>
      <c r="AU136" s="236" t="s">
        <v>83</v>
      </c>
      <c r="AY136" s="14" t="s">
        <v>195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201</v>
      </c>
      <c r="BM136" s="236" t="s">
        <v>484</v>
      </c>
    </row>
    <row r="137" s="2" customFormat="1" ht="37.8" customHeight="1">
      <c r="A137" s="35"/>
      <c r="B137" s="36"/>
      <c r="C137" s="224" t="s">
        <v>237</v>
      </c>
      <c r="D137" s="224" t="s">
        <v>197</v>
      </c>
      <c r="E137" s="225" t="s">
        <v>238</v>
      </c>
      <c r="F137" s="226" t="s">
        <v>239</v>
      </c>
      <c r="G137" s="227" t="s">
        <v>214</v>
      </c>
      <c r="H137" s="228">
        <v>6.1319999999999997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39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201</v>
      </c>
      <c r="AT137" s="236" t="s">
        <v>197</v>
      </c>
      <c r="AU137" s="236" t="s">
        <v>83</v>
      </c>
      <c r="AY137" s="14" t="s">
        <v>195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201</v>
      </c>
      <c r="BM137" s="236" t="s">
        <v>485</v>
      </c>
    </row>
    <row r="138" s="2" customFormat="1" ht="37.8" customHeight="1">
      <c r="A138" s="35"/>
      <c r="B138" s="36"/>
      <c r="C138" s="224" t="s">
        <v>241</v>
      </c>
      <c r="D138" s="224" t="s">
        <v>197</v>
      </c>
      <c r="E138" s="225" t="s">
        <v>242</v>
      </c>
      <c r="F138" s="226" t="s">
        <v>243</v>
      </c>
      <c r="G138" s="227" t="s">
        <v>214</v>
      </c>
      <c r="H138" s="228">
        <v>2.448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39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201</v>
      </c>
      <c r="AT138" s="236" t="s">
        <v>197</v>
      </c>
      <c r="AU138" s="236" t="s">
        <v>83</v>
      </c>
      <c r="AY138" s="14" t="s">
        <v>195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201</v>
      </c>
      <c r="BM138" s="236" t="s">
        <v>486</v>
      </c>
    </row>
    <row r="139" s="2" customFormat="1" ht="24.15" customHeight="1">
      <c r="A139" s="35"/>
      <c r="B139" s="36"/>
      <c r="C139" s="224" t="s">
        <v>8</v>
      </c>
      <c r="D139" s="224" t="s">
        <v>197</v>
      </c>
      <c r="E139" s="225" t="s">
        <v>245</v>
      </c>
      <c r="F139" s="226" t="s">
        <v>246</v>
      </c>
      <c r="G139" s="227" t="s">
        <v>214</v>
      </c>
      <c r="H139" s="228">
        <v>6.1319999999999997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39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201</v>
      </c>
      <c r="AT139" s="236" t="s">
        <v>197</v>
      </c>
      <c r="AU139" s="236" t="s">
        <v>83</v>
      </c>
      <c r="AY139" s="14" t="s">
        <v>195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201</v>
      </c>
      <c r="BM139" s="236" t="s">
        <v>487</v>
      </c>
    </row>
    <row r="140" s="2" customFormat="1" ht="33" customHeight="1">
      <c r="A140" s="35"/>
      <c r="B140" s="36"/>
      <c r="C140" s="224" t="s">
        <v>248</v>
      </c>
      <c r="D140" s="224" t="s">
        <v>197</v>
      </c>
      <c r="E140" s="225" t="s">
        <v>249</v>
      </c>
      <c r="F140" s="226" t="s">
        <v>250</v>
      </c>
      <c r="G140" s="227" t="s">
        <v>251</v>
      </c>
      <c r="H140" s="228">
        <v>3.9169999999999998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39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201</v>
      </c>
      <c r="AT140" s="236" t="s">
        <v>197</v>
      </c>
      <c r="AU140" s="236" t="s">
        <v>83</v>
      </c>
      <c r="AY140" s="14" t="s">
        <v>195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201</v>
      </c>
      <c r="BM140" s="236" t="s">
        <v>488</v>
      </c>
    </row>
    <row r="141" s="2" customFormat="1" ht="16.5" customHeight="1">
      <c r="A141" s="35"/>
      <c r="B141" s="36"/>
      <c r="C141" s="224" t="s">
        <v>253</v>
      </c>
      <c r="D141" s="224" t="s">
        <v>197</v>
      </c>
      <c r="E141" s="225" t="s">
        <v>254</v>
      </c>
      <c r="F141" s="226" t="s">
        <v>255</v>
      </c>
      <c r="G141" s="227" t="s">
        <v>214</v>
      </c>
      <c r="H141" s="228">
        <v>2.448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39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201</v>
      </c>
      <c r="AT141" s="236" t="s">
        <v>197</v>
      </c>
      <c r="AU141" s="236" t="s">
        <v>83</v>
      </c>
      <c r="AY141" s="14" t="s">
        <v>195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201</v>
      </c>
      <c r="BM141" s="236" t="s">
        <v>489</v>
      </c>
    </row>
    <row r="142" s="2" customFormat="1" ht="24.15" customHeight="1">
      <c r="A142" s="35"/>
      <c r="B142" s="36"/>
      <c r="C142" s="224" t="s">
        <v>257</v>
      </c>
      <c r="D142" s="224" t="s">
        <v>197</v>
      </c>
      <c r="E142" s="225" t="s">
        <v>258</v>
      </c>
      <c r="F142" s="226" t="s">
        <v>259</v>
      </c>
      <c r="G142" s="227" t="s">
        <v>214</v>
      </c>
      <c r="H142" s="228">
        <v>6.1319999999999997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39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201</v>
      </c>
      <c r="AT142" s="236" t="s">
        <v>197</v>
      </c>
      <c r="AU142" s="236" t="s">
        <v>83</v>
      </c>
      <c r="AY142" s="14" t="s">
        <v>195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201</v>
      </c>
      <c r="BM142" s="236" t="s">
        <v>490</v>
      </c>
    </row>
    <row r="143" s="2" customFormat="1" ht="16.5" customHeight="1">
      <c r="A143" s="35"/>
      <c r="B143" s="36"/>
      <c r="C143" s="238" t="s">
        <v>261</v>
      </c>
      <c r="D143" s="238" t="s">
        <v>262</v>
      </c>
      <c r="E143" s="239" t="s">
        <v>263</v>
      </c>
      <c r="F143" s="240" t="s">
        <v>264</v>
      </c>
      <c r="G143" s="241" t="s">
        <v>251</v>
      </c>
      <c r="H143" s="242">
        <v>4.9059999999999997</v>
      </c>
      <c r="I143" s="243"/>
      <c r="J143" s="244">
        <f>ROUND(I143*H143,2)</f>
        <v>0</v>
      </c>
      <c r="K143" s="245"/>
      <c r="L143" s="246"/>
      <c r="M143" s="247" t="s">
        <v>1</v>
      </c>
      <c r="N143" s="248" t="s">
        <v>39</v>
      </c>
      <c r="O143" s="88"/>
      <c r="P143" s="234">
        <f>O143*H143</f>
        <v>0</v>
      </c>
      <c r="Q143" s="234">
        <v>1</v>
      </c>
      <c r="R143" s="234">
        <f>Q143*H143</f>
        <v>4.9059999999999997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228</v>
      </c>
      <c r="AT143" s="236" t="s">
        <v>262</v>
      </c>
      <c r="AU143" s="236" t="s">
        <v>83</v>
      </c>
      <c r="AY143" s="14" t="s">
        <v>195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201</v>
      </c>
      <c r="BM143" s="236" t="s">
        <v>491</v>
      </c>
    </row>
    <row r="144" s="2" customFormat="1" ht="24.15" customHeight="1">
      <c r="A144" s="35"/>
      <c r="B144" s="36"/>
      <c r="C144" s="224" t="s">
        <v>266</v>
      </c>
      <c r="D144" s="224" t="s">
        <v>197</v>
      </c>
      <c r="E144" s="225" t="s">
        <v>267</v>
      </c>
      <c r="F144" s="226" t="s">
        <v>268</v>
      </c>
      <c r="G144" s="227" t="s">
        <v>214</v>
      </c>
      <c r="H144" s="228">
        <v>1.504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39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201</v>
      </c>
      <c r="AT144" s="236" t="s">
        <v>197</v>
      </c>
      <c r="AU144" s="236" t="s">
        <v>83</v>
      </c>
      <c r="AY144" s="14" t="s">
        <v>195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201</v>
      </c>
      <c r="BM144" s="236" t="s">
        <v>492</v>
      </c>
    </row>
    <row r="145" s="2" customFormat="1" ht="16.5" customHeight="1">
      <c r="A145" s="35"/>
      <c r="B145" s="36"/>
      <c r="C145" s="238" t="s">
        <v>270</v>
      </c>
      <c r="D145" s="238" t="s">
        <v>262</v>
      </c>
      <c r="E145" s="239" t="s">
        <v>271</v>
      </c>
      <c r="F145" s="240" t="s">
        <v>272</v>
      </c>
      <c r="G145" s="241" t="s">
        <v>251</v>
      </c>
      <c r="H145" s="242">
        <v>2.4060000000000001</v>
      </c>
      <c r="I145" s="243"/>
      <c r="J145" s="244">
        <f>ROUND(I145*H145,2)</f>
        <v>0</v>
      </c>
      <c r="K145" s="245"/>
      <c r="L145" s="246"/>
      <c r="M145" s="247" t="s">
        <v>1</v>
      </c>
      <c r="N145" s="248" t="s">
        <v>39</v>
      </c>
      <c r="O145" s="88"/>
      <c r="P145" s="234">
        <f>O145*H145</f>
        <v>0</v>
      </c>
      <c r="Q145" s="234">
        <v>1</v>
      </c>
      <c r="R145" s="234">
        <f>Q145*H145</f>
        <v>2.4060000000000001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228</v>
      </c>
      <c r="AT145" s="236" t="s">
        <v>262</v>
      </c>
      <c r="AU145" s="236" t="s">
        <v>83</v>
      </c>
      <c r="AY145" s="14" t="s">
        <v>195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201</v>
      </c>
      <c r="BM145" s="236" t="s">
        <v>493</v>
      </c>
    </row>
    <row r="146" s="12" customFormat="1" ht="22.8" customHeight="1">
      <c r="A146" s="12"/>
      <c r="B146" s="208"/>
      <c r="C146" s="209"/>
      <c r="D146" s="210" t="s">
        <v>73</v>
      </c>
      <c r="E146" s="222" t="s">
        <v>201</v>
      </c>
      <c r="F146" s="222" t="s">
        <v>274</v>
      </c>
      <c r="G146" s="209"/>
      <c r="H146" s="209"/>
      <c r="I146" s="212"/>
      <c r="J146" s="223">
        <f>BK146</f>
        <v>0</v>
      </c>
      <c r="K146" s="209"/>
      <c r="L146" s="214"/>
      <c r="M146" s="215"/>
      <c r="N146" s="216"/>
      <c r="O146" s="216"/>
      <c r="P146" s="217">
        <f>SUM(P147:P148)</f>
        <v>0</v>
      </c>
      <c r="Q146" s="216"/>
      <c r="R146" s="217">
        <f>SUM(R147:R148)</f>
        <v>2.0012435599999998</v>
      </c>
      <c r="S146" s="216"/>
      <c r="T146" s="218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9" t="s">
        <v>81</v>
      </c>
      <c r="AT146" s="220" t="s">
        <v>73</v>
      </c>
      <c r="AU146" s="220" t="s">
        <v>81</v>
      </c>
      <c r="AY146" s="219" t="s">
        <v>195</v>
      </c>
      <c r="BK146" s="221">
        <f>SUM(BK147:BK148)</f>
        <v>0</v>
      </c>
    </row>
    <row r="147" s="2" customFormat="1" ht="16.5" customHeight="1">
      <c r="A147" s="35"/>
      <c r="B147" s="36"/>
      <c r="C147" s="224" t="s">
        <v>275</v>
      </c>
      <c r="D147" s="224" t="s">
        <v>197</v>
      </c>
      <c r="E147" s="225" t="s">
        <v>276</v>
      </c>
      <c r="F147" s="226" t="s">
        <v>277</v>
      </c>
      <c r="G147" s="227" t="s">
        <v>214</v>
      </c>
      <c r="H147" s="228">
        <v>0.28599999999999998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39</v>
      </c>
      <c r="O147" s="88"/>
      <c r="P147" s="234">
        <f>O147*H147</f>
        <v>0</v>
      </c>
      <c r="Q147" s="234">
        <v>1.7034</v>
      </c>
      <c r="R147" s="234">
        <f>Q147*H147</f>
        <v>0.48717239999999995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201</v>
      </c>
      <c r="AT147" s="236" t="s">
        <v>197</v>
      </c>
      <c r="AU147" s="236" t="s">
        <v>83</v>
      </c>
      <c r="AY147" s="14" t="s">
        <v>195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201</v>
      </c>
      <c r="BM147" s="236" t="s">
        <v>494</v>
      </c>
    </row>
    <row r="148" s="2" customFormat="1" ht="24.15" customHeight="1">
      <c r="A148" s="35"/>
      <c r="B148" s="36"/>
      <c r="C148" s="224" t="s">
        <v>279</v>
      </c>
      <c r="D148" s="224" t="s">
        <v>197</v>
      </c>
      <c r="E148" s="225" t="s">
        <v>280</v>
      </c>
      <c r="F148" s="226" t="s">
        <v>281</v>
      </c>
      <c r="G148" s="227" t="s">
        <v>214</v>
      </c>
      <c r="H148" s="228">
        <v>0.65800000000000003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39</v>
      </c>
      <c r="O148" s="88"/>
      <c r="P148" s="234">
        <f>O148*H148</f>
        <v>0</v>
      </c>
      <c r="Q148" s="234">
        <v>2.3010199999999998</v>
      </c>
      <c r="R148" s="234">
        <f>Q148*H148</f>
        <v>1.5140711599999999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201</v>
      </c>
      <c r="AT148" s="236" t="s">
        <v>197</v>
      </c>
      <c r="AU148" s="236" t="s">
        <v>83</v>
      </c>
      <c r="AY148" s="14" t="s">
        <v>195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81</v>
      </c>
      <c r="BK148" s="237">
        <f>ROUND(I148*H148,2)</f>
        <v>0</v>
      </c>
      <c r="BL148" s="14" t="s">
        <v>201</v>
      </c>
      <c r="BM148" s="236" t="s">
        <v>495</v>
      </c>
    </row>
    <row r="149" s="12" customFormat="1" ht="25.92" customHeight="1">
      <c r="A149" s="12"/>
      <c r="B149" s="208"/>
      <c r="C149" s="209"/>
      <c r="D149" s="210" t="s">
        <v>73</v>
      </c>
      <c r="E149" s="211" t="s">
        <v>283</v>
      </c>
      <c r="F149" s="211" t="s">
        <v>284</v>
      </c>
      <c r="G149" s="209"/>
      <c r="H149" s="209"/>
      <c r="I149" s="212"/>
      <c r="J149" s="213">
        <f>BK149</f>
        <v>0</v>
      </c>
      <c r="K149" s="209"/>
      <c r="L149" s="214"/>
      <c r="M149" s="215"/>
      <c r="N149" s="216"/>
      <c r="O149" s="216"/>
      <c r="P149" s="217">
        <f>P150</f>
        <v>0</v>
      </c>
      <c r="Q149" s="216"/>
      <c r="R149" s="217">
        <f>R150</f>
        <v>0</v>
      </c>
      <c r="S149" s="216"/>
      <c r="T149" s="218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9" t="s">
        <v>216</v>
      </c>
      <c r="AT149" s="220" t="s">
        <v>73</v>
      </c>
      <c r="AU149" s="220" t="s">
        <v>74</v>
      </c>
      <c r="AY149" s="219" t="s">
        <v>195</v>
      </c>
      <c r="BK149" s="221">
        <f>BK150</f>
        <v>0</v>
      </c>
    </row>
    <row r="150" s="12" customFormat="1" ht="22.8" customHeight="1">
      <c r="A150" s="12"/>
      <c r="B150" s="208"/>
      <c r="C150" s="209"/>
      <c r="D150" s="210" t="s">
        <v>73</v>
      </c>
      <c r="E150" s="222" t="s">
        <v>285</v>
      </c>
      <c r="F150" s="222" t="s">
        <v>286</v>
      </c>
      <c r="G150" s="209"/>
      <c r="H150" s="209"/>
      <c r="I150" s="212"/>
      <c r="J150" s="223">
        <f>BK150</f>
        <v>0</v>
      </c>
      <c r="K150" s="209"/>
      <c r="L150" s="214"/>
      <c r="M150" s="215"/>
      <c r="N150" s="216"/>
      <c r="O150" s="216"/>
      <c r="P150" s="217">
        <f>P151</f>
        <v>0</v>
      </c>
      <c r="Q150" s="216"/>
      <c r="R150" s="217">
        <f>R151</f>
        <v>0</v>
      </c>
      <c r="S150" s="216"/>
      <c r="T150" s="218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9" t="s">
        <v>216</v>
      </c>
      <c r="AT150" s="220" t="s">
        <v>73</v>
      </c>
      <c r="AU150" s="220" t="s">
        <v>81</v>
      </c>
      <c r="AY150" s="219" t="s">
        <v>195</v>
      </c>
      <c r="BK150" s="221">
        <f>BK151</f>
        <v>0</v>
      </c>
    </row>
    <row r="151" s="2" customFormat="1" ht="24.15" customHeight="1">
      <c r="A151" s="35"/>
      <c r="B151" s="36"/>
      <c r="C151" s="224" t="s">
        <v>7</v>
      </c>
      <c r="D151" s="224" t="s">
        <v>197</v>
      </c>
      <c r="E151" s="225" t="s">
        <v>287</v>
      </c>
      <c r="F151" s="226" t="s">
        <v>288</v>
      </c>
      <c r="G151" s="227" t="s">
        <v>289</v>
      </c>
      <c r="H151" s="228">
        <v>1</v>
      </c>
      <c r="I151" s="229"/>
      <c r="J151" s="230">
        <f>ROUND(I151*H151,2)</f>
        <v>0</v>
      </c>
      <c r="K151" s="231"/>
      <c r="L151" s="41"/>
      <c r="M151" s="249" t="s">
        <v>1</v>
      </c>
      <c r="N151" s="250" t="s">
        <v>39</v>
      </c>
      <c r="O151" s="251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290</v>
      </c>
      <c r="AT151" s="236" t="s">
        <v>197</v>
      </c>
      <c r="AU151" s="236" t="s">
        <v>83</v>
      </c>
      <c r="AY151" s="14" t="s">
        <v>195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81</v>
      </c>
      <c r="BK151" s="237">
        <f>ROUND(I151*H151,2)</f>
        <v>0</v>
      </c>
      <c r="BL151" s="14" t="s">
        <v>290</v>
      </c>
      <c r="BM151" s="236" t="s">
        <v>496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oDiCM+koPh6AhNHtaD7umNk4cj4qxkGgSQbCEcu49WisXsWqVGCwJ+iA9T3+So1FEhrNYpjTJ4o8yA3zHIYdyw==" hashValue="+G5rqKyePNVFS/u8HKBBVOF9pwtzdrRvwyY6ZQde2oeMuPpne5oRDjbZbcb6Cn8nhedZG9u2Z//YWdC+HKF9ag==" algorithmName="SHA-512" password="EC3B"/>
  <autoFilter ref="C124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165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Rekonstrukce vodovodu a kanalizace ve Znojmě - nám. Svobody-výkaz výměr</v>
      </c>
      <c r="F7" s="147"/>
      <c r="G7" s="147"/>
      <c r="H7" s="147"/>
      <c r="L7" s="17"/>
    </row>
    <row r="8" s="1" customFormat="1" ht="12" customHeight="1">
      <c r="B8" s="17"/>
      <c r="D8" s="147" t="s">
        <v>166</v>
      </c>
      <c r="L8" s="17"/>
    </row>
    <row r="9" s="2" customFormat="1" ht="16.5" customHeight="1">
      <c r="A9" s="35"/>
      <c r="B9" s="41"/>
      <c r="C9" s="35"/>
      <c r="D9" s="35"/>
      <c r="E9" s="148" t="s">
        <v>497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168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30" customHeight="1">
      <c r="A11" s="35"/>
      <c r="B11" s="41"/>
      <c r="C11" s="35"/>
      <c r="D11" s="35"/>
      <c r="E11" s="149" t="s">
        <v>498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21. 1. 2025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ROUND(J126,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ROUND((SUM(BE126:BE158)),  2)</f>
        <v>0</v>
      </c>
      <c r="G35" s="35"/>
      <c r="H35" s="35"/>
      <c r="I35" s="161">
        <v>0.20999999999999999</v>
      </c>
      <c r="J35" s="160">
        <f>ROUND(((SUM(BE126:BE158))*I35),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ROUND((SUM(BF126:BF158)),  2)</f>
        <v>0</v>
      </c>
      <c r="G36" s="35"/>
      <c r="H36" s="35"/>
      <c r="I36" s="161">
        <v>0.12</v>
      </c>
      <c r="J36" s="160">
        <f>ROUND(((SUM(BF126:BF158))*I36),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ROUND((SUM(BG126:BG158)),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ROUND((SUM(BH126:BH158)),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ROUND((SUM(BI126:BI158)),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170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Rekonstrukce vodovodu a kanalizace ve Znojmě - nám. Svobody-výkaz výměr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166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497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168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30" customHeight="1">
      <c r="A89" s="35"/>
      <c r="B89" s="36"/>
      <c r="C89" s="37"/>
      <c r="D89" s="37"/>
      <c r="E89" s="73" t="str">
        <f>E11</f>
        <v xml:space="preserve">01 - Vodovodní přípojka pro p.č.1550/4 - dl.7,5 m-zemní práce 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Znojmo</v>
      </c>
      <c r="G91" s="37"/>
      <c r="H91" s="37"/>
      <c r="I91" s="29" t="s">
        <v>22</v>
      </c>
      <c r="J91" s="76" t="str">
        <f>IF(J14="","",J14)</f>
        <v>21. 1. 2025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171</v>
      </c>
      <c r="D96" s="182"/>
      <c r="E96" s="182"/>
      <c r="F96" s="182"/>
      <c r="G96" s="182"/>
      <c r="H96" s="182"/>
      <c r="I96" s="182"/>
      <c r="J96" s="183" t="s">
        <v>172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173</v>
      </c>
      <c r="D98" s="37"/>
      <c r="E98" s="37"/>
      <c r="F98" s="37"/>
      <c r="G98" s="37"/>
      <c r="H98" s="37"/>
      <c r="I98" s="37"/>
      <c r="J98" s="107">
        <f>J126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174</v>
      </c>
    </row>
    <row r="99" s="9" customFormat="1" ht="24.96" customHeight="1">
      <c r="A99" s="9"/>
      <c r="B99" s="185"/>
      <c r="C99" s="186"/>
      <c r="D99" s="187" t="s">
        <v>175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176</v>
      </c>
      <c r="E100" s="193"/>
      <c r="F100" s="193"/>
      <c r="G100" s="193"/>
      <c r="H100" s="193"/>
      <c r="I100" s="193"/>
      <c r="J100" s="194">
        <f>J128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177</v>
      </c>
      <c r="E101" s="193"/>
      <c r="F101" s="193"/>
      <c r="G101" s="193"/>
      <c r="H101" s="193"/>
      <c r="I101" s="193"/>
      <c r="J101" s="194">
        <f>J148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1"/>
      <c r="C102" s="130"/>
      <c r="D102" s="192" t="s">
        <v>499</v>
      </c>
      <c r="E102" s="193"/>
      <c r="F102" s="193"/>
      <c r="G102" s="193"/>
      <c r="H102" s="193"/>
      <c r="I102" s="193"/>
      <c r="J102" s="194">
        <f>J151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5"/>
      <c r="C103" s="186"/>
      <c r="D103" s="187" t="s">
        <v>178</v>
      </c>
      <c r="E103" s="188"/>
      <c r="F103" s="188"/>
      <c r="G103" s="188"/>
      <c r="H103" s="188"/>
      <c r="I103" s="188"/>
      <c r="J103" s="189">
        <f>J156</f>
        <v>0</v>
      </c>
      <c r="K103" s="186"/>
      <c r="L103" s="19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1"/>
      <c r="C104" s="130"/>
      <c r="D104" s="192" t="s">
        <v>179</v>
      </c>
      <c r="E104" s="193"/>
      <c r="F104" s="193"/>
      <c r="G104" s="193"/>
      <c r="H104" s="193"/>
      <c r="I104" s="193"/>
      <c r="J104" s="194">
        <f>J157</f>
        <v>0</v>
      </c>
      <c r="K104" s="130"/>
      <c r="L104" s="19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180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6.25" customHeight="1">
      <c r="A114" s="35"/>
      <c r="B114" s="36"/>
      <c r="C114" s="37"/>
      <c r="D114" s="37"/>
      <c r="E114" s="180" t="str">
        <f>E7</f>
        <v>Rekonstrukce vodovodu a kanalizace ve Znojmě - nám. Svobody-výkaz výměr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" customFormat="1" ht="12" customHeight="1">
      <c r="B115" s="18"/>
      <c r="C115" s="29" t="s">
        <v>166</v>
      </c>
      <c r="D115" s="19"/>
      <c r="E115" s="19"/>
      <c r="F115" s="19"/>
      <c r="G115" s="19"/>
      <c r="H115" s="19"/>
      <c r="I115" s="19"/>
      <c r="J115" s="19"/>
      <c r="K115" s="19"/>
      <c r="L115" s="17"/>
    </row>
    <row r="116" s="2" customFormat="1" ht="16.5" customHeight="1">
      <c r="A116" s="35"/>
      <c r="B116" s="36"/>
      <c r="C116" s="37"/>
      <c r="D116" s="37"/>
      <c r="E116" s="180" t="s">
        <v>497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168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30" customHeight="1">
      <c r="A118" s="35"/>
      <c r="B118" s="36"/>
      <c r="C118" s="37"/>
      <c r="D118" s="37"/>
      <c r="E118" s="73" t="str">
        <f>E11</f>
        <v xml:space="preserve">01 - Vodovodní přípojka pro p.č.1550/4 - dl.7,5 m-zemní práce 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F14</f>
        <v>Znojmo</v>
      </c>
      <c r="G120" s="37"/>
      <c r="H120" s="37"/>
      <c r="I120" s="29" t="s">
        <v>22</v>
      </c>
      <c r="J120" s="76" t="str">
        <f>IF(J14="","",J14)</f>
        <v>21. 1. 2025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E17</f>
        <v xml:space="preserve"> </v>
      </c>
      <c r="G122" s="37"/>
      <c r="H122" s="37"/>
      <c r="I122" s="29" t="s">
        <v>30</v>
      </c>
      <c r="J122" s="33" t="str">
        <f>E23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IF(E20="","",E20)</f>
        <v>Vyplň údaj</v>
      </c>
      <c r="G123" s="37"/>
      <c r="H123" s="37"/>
      <c r="I123" s="29" t="s">
        <v>32</v>
      </c>
      <c r="J123" s="33" t="str">
        <f>E26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96"/>
      <c r="B125" s="197"/>
      <c r="C125" s="198" t="s">
        <v>181</v>
      </c>
      <c r="D125" s="199" t="s">
        <v>59</v>
      </c>
      <c r="E125" s="199" t="s">
        <v>55</v>
      </c>
      <c r="F125" s="199" t="s">
        <v>56</v>
      </c>
      <c r="G125" s="199" t="s">
        <v>182</v>
      </c>
      <c r="H125" s="199" t="s">
        <v>183</v>
      </c>
      <c r="I125" s="199" t="s">
        <v>184</v>
      </c>
      <c r="J125" s="200" t="s">
        <v>172</v>
      </c>
      <c r="K125" s="201" t="s">
        <v>185</v>
      </c>
      <c r="L125" s="202"/>
      <c r="M125" s="97" t="s">
        <v>1</v>
      </c>
      <c r="N125" s="98" t="s">
        <v>38</v>
      </c>
      <c r="O125" s="98" t="s">
        <v>186</v>
      </c>
      <c r="P125" s="98" t="s">
        <v>187</v>
      </c>
      <c r="Q125" s="98" t="s">
        <v>188</v>
      </c>
      <c r="R125" s="98" t="s">
        <v>189</v>
      </c>
      <c r="S125" s="98" t="s">
        <v>190</v>
      </c>
      <c r="T125" s="99" t="s">
        <v>191</v>
      </c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196"/>
    </row>
    <row r="126" s="2" customFormat="1" ht="22.8" customHeight="1">
      <c r="A126" s="35"/>
      <c r="B126" s="36"/>
      <c r="C126" s="104" t="s">
        <v>192</v>
      </c>
      <c r="D126" s="37"/>
      <c r="E126" s="37"/>
      <c r="F126" s="37"/>
      <c r="G126" s="37"/>
      <c r="H126" s="37"/>
      <c r="I126" s="37"/>
      <c r="J126" s="203">
        <f>BK126</f>
        <v>0</v>
      </c>
      <c r="K126" s="37"/>
      <c r="L126" s="41"/>
      <c r="M126" s="100"/>
      <c r="N126" s="204"/>
      <c r="O126" s="101"/>
      <c r="P126" s="205">
        <f>P127+P156</f>
        <v>0</v>
      </c>
      <c r="Q126" s="101"/>
      <c r="R126" s="205">
        <f>R127+R156</f>
        <v>16.42255025</v>
      </c>
      <c r="S126" s="101"/>
      <c r="T126" s="206">
        <f>T127+T156</f>
        <v>6.1312499999999996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73</v>
      </c>
      <c r="AU126" s="14" t="s">
        <v>174</v>
      </c>
      <c r="BK126" s="207">
        <f>BK127+BK156</f>
        <v>0</v>
      </c>
    </row>
    <row r="127" s="12" customFormat="1" ht="25.92" customHeight="1">
      <c r="A127" s="12"/>
      <c r="B127" s="208"/>
      <c r="C127" s="209"/>
      <c r="D127" s="210" t="s">
        <v>73</v>
      </c>
      <c r="E127" s="211" t="s">
        <v>193</v>
      </c>
      <c r="F127" s="211" t="s">
        <v>194</v>
      </c>
      <c r="G127" s="209"/>
      <c r="H127" s="209"/>
      <c r="I127" s="212"/>
      <c r="J127" s="213">
        <f>BK127</f>
        <v>0</v>
      </c>
      <c r="K127" s="209"/>
      <c r="L127" s="214"/>
      <c r="M127" s="215"/>
      <c r="N127" s="216"/>
      <c r="O127" s="216"/>
      <c r="P127" s="217">
        <f>P128+P148+P151</f>
        <v>0</v>
      </c>
      <c r="Q127" s="216"/>
      <c r="R127" s="217">
        <f>R128+R148+R151</f>
        <v>16.42255025</v>
      </c>
      <c r="S127" s="216"/>
      <c r="T127" s="218">
        <f>T128+T148+T151</f>
        <v>6.1312499999999996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9" t="s">
        <v>81</v>
      </c>
      <c r="AT127" s="220" t="s">
        <v>73</v>
      </c>
      <c r="AU127" s="220" t="s">
        <v>74</v>
      </c>
      <c r="AY127" s="219" t="s">
        <v>195</v>
      </c>
      <c r="BK127" s="221">
        <f>BK128+BK148+BK151</f>
        <v>0</v>
      </c>
    </row>
    <row r="128" s="12" customFormat="1" ht="22.8" customHeight="1">
      <c r="A128" s="12"/>
      <c r="B128" s="208"/>
      <c r="C128" s="209"/>
      <c r="D128" s="210" t="s">
        <v>73</v>
      </c>
      <c r="E128" s="222" t="s">
        <v>81</v>
      </c>
      <c r="F128" s="222" t="s">
        <v>196</v>
      </c>
      <c r="G128" s="209"/>
      <c r="H128" s="209"/>
      <c r="I128" s="212"/>
      <c r="J128" s="223">
        <f>BK128</f>
        <v>0</v>
      </c>
      <c r="K128" s="209"/>
      <c r="L128" s="214"/>
      <c r="M128" s="215"/>
      <c r="N128" s="216"/>
      <c r="O128" s="216"/>
      <c r="P128" s="217">
        <f>SUM(P129:P147)</f>
        <v>0</v>
      </c>
      <c r="Q128" s="216"/>
      <c r="R128" s="217">
        <f>SUM(R129:R147)</f>
        <v>12.561644999999999</v>
      </c>
      <c r="S128" s="216"/>
      <c r="T128" s="218">
        <f>SUM(T129:T147)</f>
        <v>6.1312499999999996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9" t="s">
        <v>81</v>
      </c>
      <c r="AT128" s="220" t="s">
        <v>73</v>
      </c>
      <c r="AU128" s="220" t="s">
        <v>81</v>
      </c>
      <c r="AY128" s="219" t="s">
        <v>195</v>
      </c>
      <c r="BK128" s="221">
        <f>SUM(BK129:BK147)</f>
        <v>0</v>
      </c>
    </row>
    <row r="129" s="2" customFormat="1" ht="24.15" customHeight="1">
      <c r="A129" s="35"/>
      <c r="B129" s="36"/>
      <c r="C129" s="224" t="s">
        <v>81</v>
      </c>
      <c r="D129" s="224" t="s">
        <v>197</v>
      </c>
      <c r="E129" s="225" t="s">
        <v>500</v>
      </c>
      <c r="F129" s="226" t="s">
        <v>501</v>
      </c>
      <c r="G129" s="227" t="s">
        <v>231</v>
      </c>
      <c r="H129" s="228">
        <v>11.25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39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0.255</v>
      </c>
      <c r="T129" s="235">
        <f>S129*H129</f>
        <v>2.8687499999999999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201</v>
      </c>
      <c r="AT129" s="236" t="s">
        <v>197</v>
      </c>
      <c r="AU129" s="236" t="s">
        <v>83</v>
      </c>
      <c r="AY129" s="14" t="s">
        <v>195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201</v>
      </c>
      <c r="BM129" s="236" t="s">
        <v>502</v>
      </c>
    </row>
    <row r="130" s="2" customFormat="1" ht="33" customHeight="1">
      <c r="A130" s="35"/>
      <c r="B130" s="36"/>
      <c r="C130" s="224" t="s">
        <v>83</v>
      </c>
      <c r="D130" s="224" t="s">
        <v>197</v>
      </c>
      <c r="E130" s="225" t="s">
        <v>503</v>
      </c>
      <c r="F130" s="226" t="s">
        <v>504</v>
      </c>
      <c r="G130" s="227" t="s">
        <v>231</v>
      </c>
      <c r="H130" s="228">
        <v>11.25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39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0.28999999999999998</v>
      </c>
      <c r="T130" s="235">
        <f>S130*H130</f>
        <v>3.2624999999999997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201</v>
      </c>
      <c r="AT130" s="236" t="s">
        <v>197</v>
      </c>
      <c r="AU130" s="236" t="s">
        <v>83</v>
      </c>
      <c r="AY130" s="14" t="s">
        <v>195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201</v>
      </c>
      <c r="BM130" s="236" t="s">
        <v>505</v>
      </c>
    </row>
    <row r="131" s="2" customFormat="1" ht="24.15" customHeight="1">
      <c r="A131" s="35"/>
      <c r="B131" s="36"/>
      <c r="C131" s="224" t="s">
        <v>207</v>
      </c>
      <c r="D131" s="224" t="s">
        <v>197</v>
      </c>
      <c r="E131" s="225" t="s">
        <v>203</v>
      </c>
      <c r="F131" s="226" t="s">
        <v>204</v>
      </c>
      <c r="G131" s="227" t="s">
        <v>205</v>
      </c>
      <c r="H131" s="228">
        <v>7.5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39</v>
      </c>
      <c r="O131" s="88"/>
      <c r="P131" s="234">
        <f>O131*H131</f>
        <v>0</v>
      </c>
      <c r="Q131" s="234">
        <v>3.0000000000000001E-05</v>
      </c>
      <c r="R131" s="234">
        <f>Q131*H131</f>
        <v>0.00022499999999999999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201</v>
      </c>
      <c r="AT131" s="236" t="s">
        <v>197</v>
      </c>
      <c r="AU131" s="236" t="s">
        <v>83</v>
      </c>
      <c r="AY131" s="14" t="s">
        <v>195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201</v>
      </c>
      <c r="BM131" s="236" t="s">
        <v>506</v>
      </c>
    </row>
    <row r="132" s="2" customFormat="1" ht="24.15" customHeight="1">
      <c r="A132" s="35"/>
      <c r="B132" s="36"/>
      <c r="C132" s="224" t="s">
        <v>201</v>
      </c>
      <c r="D132" s="224" t="s">
        <v>197</v>
      </c>
      <c r="E132" s="225" t="s">
        <v>208</v>
      </c>
      <c r="F132" s="226" t="s">
        <v>209</v>
      </c>
      <c r="G132" s="227" t="s">
        <v>210</v>
      </c>
      <c r="H132" s="228">
        <v>1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39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201</v>
      </c>
      <c r="AT132" s="236" t="s">
        <v>197</v>
      </c>
      <c r="AU132" s="236" t="s">
        <v>83</v>
      </c>
      <c r="AY132" s="14" t="s">
        <v>195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201</v>
      </c>
      <c r="BM132" s="236" t="s">
        <v>507</v>
      </c>
    </row>
    <row r="133" s="2" customFormat="1" ht="33" customHeight="1">
      <c r="A133" s="35"/>
      <c r="B133" s="36"/>
      <c r="C133" s="224" t="s">
        <v>216</v>
      </c>
      <c r="D133" s="224" t="s">
        <v>197</v>
      </c>
      <c r="E133" s="225" t="s">
        <v>212</v>
      </c>
      <c r="F133" s="226" t="s">
        <v>213</v>
      </c>
      <c r="G133" s="227" t="s">
        <v>214</v>
      </c>
      <c r="H133" s="228">
        <v>5.6100000000000003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39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201</v>
      </c>
      <c r="AT133" s="236" t="s">
        <v>197</v>
      </c>
      <c r="AU133" s="236" t="s">
        <v>83</v>
      </c>
      <c r="AY133" s="14" t="s">
        <v>195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201</v>
      </c>
      <c r="BM133" s="236" t="s">
        <v>508</v>
      </c>
    </row>
    <row r="134" s="2" customFormat="1" ht="33" customHeight="1">
      <c r="A134" s="35"/>
      <c r="B134" s="36"/>
      <c r="C134" s="224" t="s">
        <v>220</v>
      </c>
      <c r="D134" s="224" t="s">
        <v>197</v>
      </c>
      <c r="E134" s="225" t="s">
        <v>217</v>
      </c>
      <c r="F134" s="226" t="s">
        <v>218</v>
      </c>
      <c r="G134" s="227" t="s">
        <v>214</v>
      </c>
      <c r="H134" s="228">
        <v>7.0129999999999999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39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201</v>
      </c>
      <c r="AT134" s="236" t="s">
        <v>197</v>
      </c>
      <c r="AU134" s="236" t="s">
        <v>83</v>
      </c>
      <c r="AY134" s="14" t="s">
        <v>195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201</v>
      </c>
      <c r="BM134" s="236" t="s">
        <v>509</v>
      </c>
    </row>
    <row r="135" s="2" customFormat="1" ht="33" customHeight="1">
      <c r="A135" s="35"/>
      <c r="B135" s="36"/>
      <c r="C135" s="224" t="s">
        <v>224</v>
      </c>
      <c r="D135" s="224" t="s">
        <v>197</v>
      </c>
      <c r="E135" s="225" t="s">
        <v>221</v>
      </c>
      <c r="F135" s="226" t="s">
        <v>222</v>
      </c>
      <c r="G135" s="227" t="s">
        <v>214</v>
      </c>
      <c r="H135" s="228">
        <v>1.403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39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201</v>
      </c>
      <c r="AT135" s="236" t="s">
        <v>197</v>
      </c>
      <c r="AU135" s="236" t="s">
        <v>83</v>
      </c>
      <c r="AY135" s="14" t="s">
        <v>195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201</v>
      </c>
      <c r="BM135" s="236" t="s">
        <v>510</v>
      </c>
    </row>
    <row r="136" s="2" customFormat="1" ht="24.15" customHeight="1">
      <c r="A136" s="35"/>
      <c r="B136" s="36"/>
      <c r="C136" s="224" t="s">
        <v>228</v>
      </c>
      <c r="D136" s="224" t="s">
        <v>197</v>
      </c>
      <c r="E136" s="225" t="s">
        <v>225</v>
      </c>
      <c r="F136" s="226" t="s">
        <v>226</v>
      </c>
      <c r="G136" s="227" t="s">
        <v>214</v>
      </c>
      <c r="H136" s="228">
        <v>7.0129999999999999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39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201</v>
      </c>
      <c r="AT136" s="236" t="s">
        <v>197</v>
      </c>
      <c r="AU136" s="236" t="s">
        <v>83</v>
      </c>
      <c r="AY136" s="14" t="s">
        <v>195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201</v>
      </c>
      <c r="BM136" s="236" t="s">
        <v>511</v>
      </c>
    </row>
    <row r="137" s="2" customFormat="1" ht="21.75" customHeight="1">
      <c r="A137" s="35"/>
      <c r="B137" s="36"/>
      <c r="C137" s="224" t="s">
        <v>233</v>
      </c>
      <c r="D137" s="224" t="s">
        <v>197</v>
      </c>
      <c r="E137" s="225" t="s">
        <v>512</v>
      </c>
      <c r="F137" s="226" t="s">
        <v>513</v>
      </c>
      <c r="G137" s="227" t="s">
        <v>231</v>
      </c>
      <c r="H137" s="228">
        <v>25.5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39</v>
      </c>
      <c r="O137" s="88"/>
      <c r="P137" s="234">
        <f>O137*H137</f>
        <v>0</v>
      </c>
      <c r="Q137" s="234">
        <v>0.00084000000000000003</v>
      </c>
      <c r="R137" s="234">
        <f>Q137*H137</f>
        <v>0.021420000000000002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201</v>
      </c>
      <c r="AT137" s="236" t="s">
        <v>197</v>
      </c>
      <c r="AU137" s="236" t="s">
        <v>83</v>
      </c>
      <c r="AY137" s="14" t="s">
        <v>195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201</v>
      </c>
      <c r="BM137" s="236" t="s">
        <v>514</v>
      </c>
    </row>
    <row r="138" s="2" customFormat="1" ht="24.15" customHeight="1">
      <c r="A138" s="35"/>
      <c r="B138" s="36"/>
      <c r="C138" s="224" t="s">
        <v>237</v>
      </c>
      <c r="D138" s="224" t="s">
        <v>197</v>
      </c>
      <c r="E138" s="225" t="s">
        <v>515</v>
      </c>
      <c r="F138" s="226" t="s">
        <v>516</v>
      </c>
      <c r="G138" s="227" t="s">
        <v>231</v>
      </c>
      <c r="H138" s="228">
        <v>25.5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39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201</v>
      </c>
      <c r="AT138" s="236" t="s">
        <v>197</v>
      </c>
      <c r="AU138" s="236" t="s">
        <v>83</v>
      </c>
      <c r="AY138" s="14" t="s">
        <v>195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201</v>
      </c>
      <c r="BM138" s="236" t="s">
        <v>517</v>
      </c>
    </row>
    <row r="139" s="2" customFormat="1" ht="37.8" customHeight="1">
      <c r="A139" s="35"/>
      <c r="B139" s="36"/>
      <c r="C139" s="224" t="s">
        <v>241</v>
      </c>
      <c r="D139" s="224" t="s">
        <v>197</v>
      </c>
      <c r="E139" s="225" t="s">
        <v>238</v>
      </c>
      <c r="F139" s="226" t="s">
        <v>239</v>
      </c>
      <c r="G139" s="227" t="s">
        <v>214</v>
      </c>
      <c r="H139" s="228">
        <v>10.725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39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201</v>
      </c>
      <c r="AT139" s="236" t="s">
        <v>197</v>
      </c>
      <c r="AU139" s="236" t="s">
        <v>83</v>
      </c>
      <c r="AY139" s="14" t="s">
        <v>195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201</v>
      </c>
      <c r="BM139" s="236" t="s">
        <v>518</v>
      </c>
    </row>
    <row r="140" s="2" customFormat="1" ht="37.8" customHeight="1">
      <c r="A140" s="35"/>
      <c r="B140" s="36"/>
      <c r="C140" s="224" t="s">
        <v>8</v>
      </c>
      <c r="D140" s="224" t="s">
        <v>197</v>
      </c>
      <c r="E140" s="225" t="s">
        <v>242</v>
      </c>
      <c r="F140" s="226" t="s">
        <v>243</v>
      </c>
      <c r="G140" s="227" t="s">
        <v>214</v>
      </c>
      <c r="H140" s="228">
        <v>3.2999999999999998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39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201</v>
      </c>
      <c r="AT140" s="236" t="s">
        <v>197</v>
      </c>
      <c r="AU140" s="236" t="s">
        <v>83</v>
      </c>
      <c r="AY140" s="14" t="s">
        <v>195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201</v>
      </c>
      <c r="BM140" s="236" t="s">
        <v>519</v>
      </c>
    </row>
    <row r="141" s="2" customFormat="1" ht="24.15" customHeight="1">
      <c r="A141" s="35"/>
      <c r="B141" s="36"/>
      <c r="C141" s="224" t="s">
        <v>248</v>
      </c>
      <c r="D141" s="224" t="s">
        <v>197</v>
      </c>
      <c r="E141" s="225" t="s">
        <v>245</v>
      </c>
      <c r="F141" s="226" t="s">
        <v>246</v>
      </c>
      <c r="G141" s="227" t="s">
        <v>214</v>
      </c>
      <c r="H141" s="228">
        <v>10.725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39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201</v>
      </c>
      <c r="AT141" s="236" t="s">
        <v>197</v>
      </c>
      <c r="AU141" s="236" t="s">
        <v>83</v>
      </c>
      <c r="AY141" s="14" t="s">
        <v>195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201</v>
      </c>
      <c r="BM141" s="236" t="s">
        <v>520</v>
      </c>
    </row>
    <row r="142" s="2" customFormat="1" ht="33" customHeight="1">
      <c r="A142" s="35"/>
      <c r="B142" s="36"/>
      <c r="C142" s="224" t="s">
        <v>253</v>
      </c>
      <c r="D142" s="224" t="s">
        <v>197</v>
      </c>
      <c r="E142" s="225" t="s">
        <v>249</v>
      </c>
      <c r="F142" s="226" t="s">
        <v>250</v>
      </c>
      <c r="G142" s="227" t="s">
        <v>251</v>
      </c>
      <c r="H142" s="228">
        <v>5.2800000000000002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39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201</v>
      </c>
      <c r="AT142" s="236" t="s">
        <v>197</v>
      </c>
      <c r="AU142" s="236" t="s">
        <v>83</v>
      </c>
      <c r="AY142" s="14" t="s">
        <v>195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201</v>
      </c>
      <c r="BM142" s="236" t="s">
        <v>521</v>
      </c>
    </row>
    <row r="143" s="2" customFormat="1" ht="16.5" customHeight="1">
      <c r="A143" s="35"/>
      <c r="B143" s="36"/>
      <c r="C143" s="224" t="s">
        <v>257</v>
      </c>
      <c r="D143" s="224" t="s">
        <v>197</v>
      </c>
      <c r="E143" s="225" t="s">
        <v>254</v>
      </c>
      <c r="F143" s="226" t="s">
        <v>255</v>
      </c>
      <c r="G143" s="227" t="s">
        <v>214</v>
      </c>
      <c r="H143" s="228">
        <v>3.2999999999999998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39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201</v>
      </c>
      <c r="AT143" s="236" t="s">
        <v>197</v>
      </c>
      <c r="AU143" s="236" t="s">
        <v>83</v>
      </c>
      <c r="AY143" s="14" t="s">
        <v>195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201</v>
      </c>
      <c r="BM143" s="236" t="s">
        <v>522</v>
      </c>
    </row>
    <row r="144" s="2" customFormat="1" ht="24.15" customHeight="1">
      <c r="A144" s="35"/>
      <c r="B144" s="36"/>
      <c r="C144" s="224" t="s">
        <v>261</v>
      </c>
      <c r="D144" s="224" t="s">
        <v>197</v>
      </c>
      <c r="E144" s="225" t="s">
        <v>258</v>
      </c>
      <c r="F144" s="226" t="s">
        <v>259</v>
      </c>
      <c r="G144" s="227" t="s">
        <v>214</v>
      </c>
      <c r="H144" s="228">
        <v>10.725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39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201</v>
      </c>
      <c r="AT144" s="236" t="s">
        <v>197</v>
      </c>
      <c r="AU144" s="236" t="s">
        <v>83</v>
      </c>
      <c r="AY144" s="14" t="s">
        <v>195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201</v>
      </c>
      <c r="BM144" s="236" t="s">
        <v>523</v>
      </c>
    </row>
    <row r="145" s="2" customFormat="1" ht="16.5" customHeight="1">
      <c r="A145" s="35"/>
      <c r="B145" s="36"/>
      <c r="C145" s="238" t="s">
        <v>266</v>
      </c>
      <c r="D145" s="238" t="s">
        <v>262</v>
      </c>
      <c r="E145" s="239" t="s">
        <v>263</v>
      </c>
      <c r="F145" s="240" t="s">
        <v>264</v>
      </c>
      <c r="G145" s="241" t="s">
        <v>251</v>
      </c>
      <c r="H145" s="242">
        <v>8.5800000000000001</v>
      </c>
      <c r="I145" s="243"/>
      <c r="J145" s="244">
        <f>ROUND(I145*H145,2)</f>
        <v>0</v>
      </c>
      <c r="K145" s="245"/>
      <c r="L145" s="246"/>
      <c r="M145" s="247" t="s">
        <v>1</v>
      </c>
      <c r="N145" s="248" t="s">
        <v>39</v>
      </c>
      <c r="O145" s="88"/>
      <c r="P145" s="234">
        <f>O145*H145</f>
        <v>0</v>
      </c>
      <c r="Q145" s="234">
        <v>1</v>
      </c>
      <c r="R145" s="234">
        <f>Q145*H145</f>
        <v>8.5800000000000001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228</v>
      </c>
      <c r="AT145" s="236" t="s">
        <v>262</v>
      </c>
      <c r="AU145" s="236" t="s">
        <v>83</v>
      </c>
      <c r="AY145" s="14" t="s">
        <v>195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201</v>
      </c>
      <c r="BM145" s="236" t="s">
        <v>524</v>
      </c>
    </row>
    <row r="146" s="2" customFormat="1" ht="24.15" customHeight="1">
      <c r="A146" s="35"/>
      <c r="B146" s="36"/>
      <c r="C146" s="224" t="s">
        <v>270</v>
      </c>
      <c r="D146" s="224" t="s">
        <v>197</v>
      </c>
      <c r="E146" s="225" t="s">
        <v>267</v>
      </c>
      <c r="F146" s="226" t="s">
        <v>268</v>
      </c>
      <c r="G146" s="227" t="s">
        <v>214</v>
      </c>
      <c r="H146" s="228">
        <v>2.4750000000000001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39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201</v>
      </c>
      <c r="AT146" s="236" t="s">
        <v>197</v>
      </c>
      <c r="AU146" s="236" t="s">
        <v>83</v>
      </c>
      <c r="AY146" s="14" t="s">
        <v>195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81</v>
      </c>
      <c r="BK146" s="237">
        <f>ROUND(I146*H146,2)</f>
        <v>0</v>
      </c>
      <c r="BL146" s="14" t="s">
        <v>201</v>
      </c>
      <c r="BM146" s="236" t="s">
        <v>525</v>
      </c>
    </row>
    <row r="147" s="2" customFormat="1" ht="16.5" customHeight="1">
      <c r="A147" s="35"/>
      <c r="B147" s="36"/>
      <c r="C147" s="238" t="s">
        <v>275</v>
      </c>
      <c r="D147" s="238" t="s">
        <v>262</v>
      </c>
      <c r="E147" s="239" t="s">
        <v>271</v>
      </c>
      <c r="F147" s="240" t="s">
        <v>272</v>
      </c>
      <c r="G147" s="241" t="s">
        <v>251</v>
      </c>
      <c r="H147" s="242">
        <v>3.96</v>
      </c>
      <c r="I147" s="243"/>
      <c r="J147" s="244">
        <f>ROUND(I147*H147,2)</f>
        <v>0</v>
      </c>
      <c r="K147" s="245"/>
      <c r="L147" s="246"/>
      <c r="M147" s="247" t="s">
        <v>1</v>
      </c>
      <c r="N147" s="248" t="s">
        <v>39</v>
      </c>
      <c r="O147" s="88"/>
      <c r="P147" s="234">
        <f>O147*H147</f>
        <v>0</v>
      </c>
      <c r="Q147" s="234">
        <v>1</v>
      </c>
      <c r="R147" s="234">
        <f>Q147*H147</f>
        <v>3.96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228</v>
      </c>
      <c r="AT147" s="236" t="s">
        <v>262</v>
      </c>
      <c r="AU147" s="236" t="s">
        <v>83</v>
      </c>
      <c r="AY147" s="14" t="s">
        <v>195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201</v>
      </c>
      <c r="BM147" s="236" t="s">
        <v>526</v>
      </c>
    </row>
    <row r="148" s="12" customFormat="1" ht="22.8" customHeight="1">
      <c r="A148" s="12"/>
      <c r="B148" s="208"/>
      <c r="C148" s="209"/>
      <c r="D148" s="210" t="s">
        <v>73</v>
      </c>
      <c r="E148" s="222" t="s">
        <v>201</v>
      </c>
      <c r="F148" s="222" t="s">
        <v>274</v>
      </c>
      <c r="G148" s="209"/>
      <c r="H148" s="209"/>
      <c r="I148" s="212"/>
      <c r="J148" s="223">
        <f>BK148</f>
        <v>0</v>
      </c>
      <c r="K148" s="209"/>
      <c r="L148" s="214"/>
      <c r="M148" s="215"/>
      <c r="N148" s="216"/>
      <c r="O148" s="216"/>
      <c r="P148" s="217">
        <f>SUM(P149:P150)</f>
        <v>0</v>
      </c>
      <c r="Q148" s="216"/>
      <c r="R148" s="217">
        <f>SUM(R149:R150)</f>
        <v>3.8609052500000001</v>
      </c>
      <c r="S148" s="216"/>
      <c r="T148" s="218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9" t="s">
        <v>81</v>
      </c>
      <c r="AT148" s="220" t="s">
        <v>73</v>
      </c>
      <c r="AU148" s="220" t="s">
        <v>81</v>
      </c>
      <c r="AY148" s="219" t="s">
        <v>195</v>
      </c>
      <c r="BK148" s="221">
        <f>SUM(BK149:BK150)</f>
        <v>0</v>
      </c>
    </row>
    <row r="149" s="2" customFormat="1" ht="16.5" customHeight="1">
      <c r="A149" s="35"/>
      <c r="B149" s="36"/>
      <c r="C149" s="224" t="s">
        <v>279</v>
      </c>
      <c r="D149" s="224" t="s">
        <v>197</v>
      </c>
      <c r="E149" s="225" t="s">
        <v>527</v>
      </c>
      <c r="F149" s="226" t="s">
        <v>528</v>
      </c>
      <c r="G149" s="227" t="s">
        <v>214</v>
      </c>
      <c r="H149" s="228">
        <v>0.82499999999999996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39</v>
      </c>
      <c r="O149" s="88"/>
      <c r="P149" s="234">
        <f>O149*H149</f>
        <v>0</v>
      </c>
      <c r="Q149" s="234">
        <v>1.8907700000000001</v>
      </c>
      <c r="R149" s="234">
        <f>Q149*H149</f>
        <v>1.55988525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201</v>
      </c>
      <c r="AT149" s="236" t="s">
        <v>197</v>
      </c>
      <c r="AU149" s="236" t="s">
        <v>83</v>
      </c>
      <c r="AY149" s="14" t="s">
        <v>195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81</v>
      </c>
      <c r="BK149" s="237">
        <f>ROUND(I149*H149,2)</f>
        <v>0</v>
      </c>
      <c r="BL149" s="14" t="s">
        <v>201</v>
      </c>
      <c r="BM149" s="236" t="s">
        <v>529</v>
      </c>
    </row>
    <row r="150" s="2" customFormat="1" ht="16.5" customHeight="1">
      <c r="A150" s="35"/>
      <c r="B150" s="36"/>
      <c r="C150" s="224" t="s">
        <v>7</v>
      </c>
      <c r="D150" s="224" t="s">
        <v>197</v>
      </c>
      <c r="E150" s="225" t="s">
        <v>530</v>
      </c>
      <c r="F150" s="226" t="s">
        <v>531</v>
      </c>
      <c r="G150" s="227" t="s">
        <v>200</v>
      </c>
      <c r="H150" s="228">
        <v>1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39</v>
      </c>
      <c r="O150" s="88"/>
      <c r="P150" s="234">
        <f>O150*H150</f>
        <v>0</v>
      </c>
      <c r="Q150" s="234">
        <v>2.3010199999999998</v>
      </c>
      <c r="R150" s="234">
        <f>Q150*H150</f>
        <v>2.3010199999999998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201</v>
      </c>
      <c r="AT150" s="236" t="s">
        <v>197</v>
      </c>
      <c r="AU150" s="236" t="s">
        <v>83</v>
      </c>
      <c r="AY150" s="14" t="s">
        <v>195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81</v>
      </c>
      <c r="BK150" s="237">
        <f>ROUND(I150*H150,2)</f>
        <v>0</v>
      </c>
      <c r="BL150" s="14" t="s">
        <v>201</v>
      </c>
      <c r="BM150" s="236" t="s">
        <v>532</v>
      </c>
    </row>
    <row r="151" s="12" customFormat="1" ht="22.8" customHeight="1">
      <c r="A151" s="12"/>
      <c r="B151" s="208"/>
      <c r="C151" s="209"/>
      <c r="D151" s="210" t="s">
        <v>73</v>
      </c>
      <c r="E151" s="222" t="s">
        <v>533</v>
      </c>
      <c r="F151" s="222" t="s">
        <v>534</v>
      </c>
      <c r="G151" s="209"/>
      <c r="H151" s="209"/>
      <c r="I151" s="212"/>
      <c r="J151" s="223">
        <f>BK151</f>
        <v>0</v>
      </c>
      <c r="K151" s="209"/>
      <c r="L151" s="214"/>
      <c r="M151" s="215"/>
      <c r="N151" s="216"/>
      <c r="O151" s="216"/>
      <c r="P151" s="217">
        <f>SUM(P152:P155)</f>
        <v>0</v>
      </c>
      <c r="Q151" s="216"/>
      <c r="R151" s="217">
        <f>SUM(R152:R155)</f>
        <v>0</v>
      </c>
      <c r="S151" s="216"/>
      <c r="T151" s="218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9" t="s">
        <v>81</v>
      </c>
      <c r="AT151" s="220" t="s">
        <v>73</v>
      </c>
      <c r="AU151" s="220" t="s">
        <v>81</v>
      </c>
      <c r="AY151" s="219" t="s">
        <v>195</v>
      </c>
      <c r="BK151" s="221">
        <f>SUM(BK152:BK155)</f>
        <v>0</v>
      </c>
    </row>
    <row r="152" s="2" customFormat="1" ht="24.15" customHeight="1">
      <c r="A152" s="35"/>
      <c r="B152" s="36"/>
      <c r="C152" s="224" t="s">
        <v>535</v>
      </c>
      <c r="D152" s="224" t="s">
        <v>197</v>
      </c>
      <c r="E152" s="225" t="s">
        <v>536</v>
      </c>
      <c r="F152" s="226" t="s">
        <v>537</v>
      </c>
      <c r="G152" s="227" t="s">
        <v>251</v>
      </c>
      <c r="H152" s="228">
        <v>6.1310000000000002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39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201</v>
      </c>
      <c r="AT152" s="236" t="s">
        <v>197</v>
      </c>
      <c r="AU152" s="236" t="s">
        <v>83</v>
      </c>
      <c r="AY152" s="14" t="s">
        <v>195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81</v>
      </c>
      <c r="BK152" s="237">
        <f>ROUND(I152*H152,2)</f>
        <v>0</v>
      </c>
      <c r="BL152" s="14" t="s">
        <v>201</v>
      </c>
      <c r="BM152" s="236" t="s">
        <v>538</v>
      </c>
    </row>
    <row r="153" s="2" customFormat="1" ht="24.15" customHeight="1">
      <c r="A153" s="35"/>
      <c r="B153" s="36"/>
      <c r="C153" s="224" t="s">
        <v>539</v>
      </c>
      <c r="D153" s="224" t="s">
        <v>197</v>
      </c>
      <c r="E153" s="225" t="s">
        <v>540</v>
      </c>
      <c r="F153" s="226" t="s">
        <v>541</v>
      </c>
      <c r="G153" s="227" t="s">
        <v>251</v>
      </c>
      <c r="H153" s="228">
        <v>30.655000000000001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39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201</v>
      </c>
      <c r="AT153" s="236" t="s">
        <v>197</v>
      </c>
      <c r="AU153" s="236" t="s">
        <v>83</v>
      </c>
      <c r="AY153" s="14" t="s">
        <v>195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81</v>
      </c>
      <c r="BK153" s="237">
        <f>ROUND(I153*H153,2)</f>
        <v>0</v>
      </c>
      <c r="BL153" s="14" t="s">
        <v>201</v>
      </c>
      <c r="BM153" s="236" t="s">
        <v>542</v>
      </c>
    </row>
    <row r="154" s="2" customFormat="1" ht="37.8" customHeight="1">
      <c r="A154" s="35"/>
      <c r="B154" s="36"/>
      <c r="C154" s="224" t="s">
        <v>543</v>
      </c>
      <c r="D154" s="224" t="s">
        <v>197</v>
      </c>
      <c r="E154" s="225" t="s">
        <v>544</v>
      </c>
      <c r="F154" s="226" t="s">
        <v>545</v>
      </c>
      <c r="G154" s="227" t="s">
        <v>251</v>
      </c>
      <c r="H154" s="228">
        <v>2.8690000000000002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39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201</v>
      </c>
      <c r="AT154" s="236" t="s">
        <v>197</v>
      </c>
      <c r="AU154" s="236" t="s">
        <v>83</v>
      </c>
      <c r="AY154" s="14" t="s">
        <v>195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81</v>
      </c>
      <c r="BK154" s="237">
        <f>ROUND(I154*H154,2)</f>
        <v>0</v>
      </c>
      <c r="BL154" s="14" t="s">
        <v>201</v>
      </c>
      <c r="BM154" s="236" t="s">
        <v>546</v>
      </c>
    </row>
    <row r="155" s="2" customFormat="1" ht="24.15" customHeight="1">
      <c r="A155" s="35"/>
      <c r="B155" s="36"/>
      <c r="C155" s="224" t="s">
        <v>547</v>
      </c>
      <c r="D155" s="224" t="s">
        <v>197</v>
      </c>
      <c r="E155" s="225" t="s">
        <v>548</v>
      </c>
      <c r="F155" s="226" t="s">
        <v>549</v>
      </c>
      <c r="G155" s="227" t="s">
        <v>251</v>
      </c>
      <c r="H155" s="228">
        <v>3.2629999999999999</v>
      </c>
      <c r="I155" s="229"/>
      <c r="J155" s="230">
        <f>ROUND(I155*H155,2)</f>
        <v>0</v>
      </c>
      <c r="K155" s="231"/>
      <c r="L155" s="41"/>
      <c r="M155" s="232" t="s">
        <v>1</v>
      </c>
      <c r="N155" s="233" t="s">
        <v>39</v>
      </c>
      <c r="O155" s="88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201</v>
      </c>
      <c r="AT155" s="236" t="s">
        <v>197</v>
      </c>
      <c r="AU155" s="236" t="s">
        <v>83</v>
      </c>
      <c r="AY155" s="14" t="s">
        <v>195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81</v>
      </c>
      <c r="BK155" s="237">
        <f>ROUND(I155*H155,2)</f>
        <v>0</v>
      </c>
      <c r="BL155" s="14" t="s">
        <v>201</v>
      </c>
      <c r="BM155" s="236" t="s">
        <v>550</v>
      </c>
    </row>
    <row r="156" s="12" customFormat="1" ht="25.92" customHeight="1">
      <c r="A156" s="12"/>
      <c r="B156" s="208"/>
      <c r="C156" s="209"/>
      <c r="D156" s="210" t="s">
        <v>73</v>
      </c>
      <c r="E156" s="211" t="s">
        <v>283</v>
      </c>
      <c r="F156" s="211" t="s">
        <v>284</v>
      </c>
      <c r="G156" s="209"/>
      <c r="H156" s="209"/>
      <c r="I156" s="212"/>
      <c r="J156" s="213">
        <f>BK156</f>
        <v>0</v>
      </c>
      <c r="K156" s="209"/>
      <c r="L156" s="214"/>
      <c r="M156" s="215"/>
      <c r="N156" s="216"/>
      <c r="O156" s="216"/>
      <c r="P156" s="217">
        <f>P157</f>
        <v>0</v>
      </c>
      <c r="Q156" s="216"/>
      <c r="R156" s="217">
        <f>R157</f>
        <v>0</v>
      </c>
      <c r="S156" s="216"/>
      <c r="T156" s="218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9" t="s">
        <v>216</v>
      </c>
      <c r="AT156" s="220" t="s">
        <v>73</v>
      </c>
      <c r="AU156" s="220" t="s">
        <v>74</v>
      </c>
      <c r="AY156" s="219" t="s">
        <v>195</v>
      </c>
      <c r="BK156" s="221">
        <f>BK157</f>
        <v>0</v>
      </c>
    </row>
    <row r="157" s="12" customFormat="1" ht="22.8" customHeight="1">
      <c r="A157" s="12"/>
      <c r="B157" s="208"/>
      <c r="C157" s="209"/>
      <c r="D157" s="210" t="s">
        <v>73</v>
      </c>
      <c r="E157" s="222" t="s">
        <v>285</v>
      </c>
      <c r="F157" s="222" t="s">
        <v>286</v>
      </c>
      <c r="G157" s="209"/>
      <c r="H157" s="209"/>
      <c r="I157" s="212"/>
      <c r="J157" s="223">
        <f>BK157</f>
        <v>0</v>
      </c>
      <c r="K157" s="209"/>
      <c r="L157" s="214"/>
      <c r="M157" s="215"/>
      <c r="N157" s="216"/>
      <c r="O157" s="216"/>
      <c r="P157" s="217">
        <f>P158</f>
        <v>0</v>
      </c>
      <c r="Q157" s="216"/>
      <c r="R157" s="217">
        <f>R158</f>
        <v>0</v>
      </c>
      <c r="S157" s="216"/>
      <c r="T157" s="218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9" t="s">
        <v>216</v>
      </c>
      <c r="AT157" s="220" t="s">
        <v>73</v>
      </c>
      <c r="AU157" s="220" t="s">
        <v>81</v>
      </c>
      <c r="AY157" s="219" t="s">
        <v>195</v>
      </c>
      <c r="BK157" s="221">
        <f>BK158</f>
        <v>0</v>
      </c>
    </row>
    <row r="158" s="2" customFormat="1" ht="24.15" customHeight="1">
      <c r="A158" s="35"/>
      <c r="B158" s="36"/>
      <c r="C158" s="224" t="s">
        <v>551</v>
      </c>
      <c r="D158" s="224" t="s">
        <v>197</v>
      </c>
      <c r="E158" s="225" t="s">
        <v>287</v>
      </c>
      <c r="F158" s="226" t="s">
        <v>288</v>
      </c>
      <c r="G158" s="227" t="s">
        <v>289</v>
      </c>
      <c r="H158" s="228">
        <v>1</v>
      </c>
      <c r="I158" s="229"/>
      <c r="J158" s="230">
        <f>ROUND(I158*H158,2)</f>
        <v>0</v>
      </c>
      <c r="K158" s="231"/>
      <c r="L158" s="41"/>
      <c r="M158" s="249" t="s">
        <v>1</v>
      </c>
      <c r="N158" s="250" t="s">
        <v>39</v>
      </c>
      <c r="O158" s="251"/>
      <c r="P158" s="252">
        <f>O158*H158</f>
        <v>0</v>
      </c>
      <c r="Q158" s="252">
        <v>0</v>
      </c>
      <c r="R158" s="252">
        <f>Q158*H158</f>
        <v>0</v>
      </c>
      <c r="S158" s="252">
        <v>0</v>
      </c>
      <c r="T158" s="25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290</v>
      </c>
      <c r="AT158" s="236" t="s">
        <v>197</v>
      </c>
      <c r="AU158" s="236" t="s">
        <v>83</v>
      </c>
      <c r="AY158" s="14" t="s">
        <v>195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81</v>
      </c>
      <c r="BK158" s="237">
        <f>ROUND(I158*H158,2)</f>
        <v>0</v>
      </c>
      <c r="BL158" s="14" t="s">
        <v>290</v>
      </c>
      <c r="BM158" s="236" t="s">
        <v>552</v>
      </c>
    </row>
    <row r="159" s="2" customFormat="1" ht="6.96" customHeight="1">
      <c r="A159" s="35"/>
      <c r="B159" s="63"/>
      <c r="C159" s="64"/>
      <c r="D159" s="64"/>
      <c r="E159" s="64"/>
      <c r="F159" s="64"/>
      <c r="G159" s="64"/>
      <c r="H159" s="64"/>
      <c r="I159" s="64"/>
      <c r="J159" s="64"/>
      <c r="K159" s="64"/>
      <c r="L159" s="41"/>
      <c r="M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</row>
  </sheetData>
  <sheetProtection sheet="1" autoFilter="0" formatColumns="0" formatRows="0" objects="1" scenarios="1" spinCount="100000" saltValue="7Ffo4pYkaicvo5akjkgCMMIt088jKrudwRcGyan3xeFhTQXWV/IfBWrDFnmMQCB3SGlLoOwSrmBLIc30MVFatQ==" hashValue="U/KuiNc6SG6SqOulkyN5mYnhNDB5+7eZOmmF+y41KyvpsxC8xT+ct7Y3wjaxjbYUX/1ebJPY7G4Qhc3gGZ/+wQ==" algorithmName="SHA-512" password="EC3B"/>
  <autoFilter ref="C125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165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Rekonstrukce vodovodu a kanalizace ve Znojmě - nám. Svobody-výkaz výměr</v>
      </c>
      <c r="F7" s="147"/>
      <c r="G7" s="147"/>
      <c r="H7" s="147"/>
      <c r="L7" s="17"/>
    </row>
    <row r="8" s="1" customFormat="1" ht="12" customHeight="1">
      <c r="B8" s="17"/>
      <c r="D8" s="147" t="s">
        <v>166</v>
      </c>
      <c r="L8" s="17"/>
    </row>
    <row r="9" s="2" customFormat="1" ht="16.5" customHeight="1">
      <c r="A9" s="35"/>
      <c r="B9" s="41"/>
      <c r="C9" s="35"/>
      <c r="D9" s="35"/>
      <c r="E9" s="148" t="s">
        <v>553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168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30" customHeight="1">
      <c r="A11" s="35"/>
      <c r="B11" s="41"/>
      <c r="C11" s="35"/>
      <c r="D11" s="35"/>
      <c r="E11" s="149" t="s">
        <v>554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21. 1. 2025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ROUND(J126,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ROUND((SUM(BE126:BE158)),  2)</f>
        <v>0</v>
      </c>
      <c r="G35" s="35"/>
      <c r="H35" s="35"/>
      <c r="I35" s="161">
        <v>0.20999999999999999</v>
      </c>
      <c r="J35" s="160">
        <f>ROUND(((SUM(BE126:BE158))*I35),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ROUND((SUM(BF126:BF158)),  2)</f>
        <v>0</v>
      </c>
      <c r="G36" s="35"/>
      <c r="H36" s="35"/>
      <c r="I36" s="161">
        <v>0.12</v>
      </c>
      <c r="J36" s="160">
        <f>ROUND(((SUM(BF126:BF158))*I36),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ROUND((SUM(BG126:BG158)),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ROUND((SUM(BH126:BH158)),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ROUND((SUM(BI126:BI158)),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170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Rekonstrukce vodovodu a kanalizace ve Znojmě - nám. Svobody-výkaz výměr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166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553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168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30" customHeight="1">
      <c r="A89" s="35"/>
      <c r="B89" s="36"/>
      <c r="C89" s="37"/>
      <c r="D89" s="37"/>
      <c r="E89" s="73" t="str">
        <f>E11</f>
        <v>01 - Vodovodní přípojka pro p.č.1552/3 - dl.7,5 m-zemní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Znojmo</v>
      </c>
      <c r="G91" s="37"/>
      <c r="H91" s="37"/>
      <c r="I91" s="29" t="s">
        <v>22</v>
      </c>
      <c r="J91" s="76" t="str">
        <f>IF(J14="","",J14)</f>
        <v>21. 1. 2025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171</v>
      </c>
      <c r="D96" s="182"/>
      <c r="E96" s="182"/>
      <c r="F96" s="182"/>
      <c r="G96" s="182"/>
      <c r="H96" s="182"/>
      <c r="I96" s="182"/>
      <c r="J96" s="183" t="s">
        <v>172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173</v>
      </c>
      <c r="D98" s="37"/>
      <c r="E98" s="37"/>
      <c r="F98" s="37"/>
      <c r="G98" s="37"/>
      <c r="H98" s="37"/>
      <c r="I98" s="37"/>
      <c r="J98" s="107">
        <f>J126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174</v>
      </c>
    </row>
    <row r="99" s="9" customFormat="1" ht="24.96" customHeight="1">
      <c r="A99" s="9"/>
      <c r="B99" s="185"/>
      <c r="C99" s="186"/>
      <c r="D99" s="187" t="s">
        <v>175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176</v>
      </c>
      <c r="E100" s="193"/>
      <c r="F100" s="193"/>
      <c r="G100" s="193"/>
      <c r="H100" s="193"/>
      <c r="I100" s="193"/>
      <c r="J100" s="194">
        <f>J128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177</v>
      </c>
      <c r="E101" s="193"/>
      <c r="F101" s="193"/>
      <c r="G101" s="193"/>
      <c r="H101" s="193"/>
      <c r="I101" s="193"/>
      <c r="J101" s="194">
        <f>J148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1"/>
      <c r="C102" s="130"/>
      <c r="D102" s="192" t="s">
        <v>499</v>
      </c>
      <c r="E102" s="193"/>
      <c r="F102" s="193"/>
      <c r="G102" s="193"/>
      <c r="H102" s="193"/>
      <c r="I102" s="193"/>
      <c r="J102" s="194">
        <f>J151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5"/>
      <c r="C103" s="186"/>
      <c r="D103" s="187" t="s">
        <v>178</v>
      </c>
      <c r="E103" s="188"/>
      <c r="F103" s="188"/>
      <c r="G103" s="188"/>
      <c r="H103" s="188"/>
      <c r="I103" s="188"/>
      <c r="J103" s="189">
        <f>J156</f>
        <v>0</v>
      </c>
      <c r="K103" s="186"/>
      <c r="L103" s="19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1"/>
      <c r="C104" s="130"/>
      <c r="D104" s="192" t="s">
        <v>179</v>
      </c>
      <c r="E104" s="193"/>
      <c r="F104" s="193"/>
      <c r="G104" s="193"/>
      <c r="H104" s="193"/>
      <c r="I104" s="193"/>
      <c r="J104" s="194">
        <f>J157</f>
        <v>0</v>
      </c>
      <c r="K104" s="130"/>
      <c r="L104" s="19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180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6.25" customHeight="1">
      <c r="A114" s="35"/>
      <c r="B114" s="36"/>
      <c r="C114" s="37"/>
      <c r="D114" s="37"/>
      <c r="E114" s="180" t="str">
        <f>E7</f>
        <v>Rekonstrukce vodovodu a kanalizace ve Znojmě - nám. Svobody-výkaz výměr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" customFormat="1" ht="12" customHeight="1">
      <c r="B115" s="18"/>
      <c r="C115" s="29" t="s">
        <v>166</v>
      </c>
      <c r="D115" s="19"/>
      <c r="E115" s="19"/>
      <c r="F115" s="19"/>
      <c r="G115" s="19"/>
      <c r="H115" s="19"/>
      <c r="I115" s="19"/>
      <c r="J115" s="19"/>
      <c r="K115" s="19"/>
      <c r="L115" s="17"/>
    </row>
    <row r="116" s="2" customFormat="1" ht="16.5" customHeight="1">
      <c r="A116" s="35"/>
      <c r="B116" s="36"/>
      <c r="C116" s="37"/>
      <c r="D116" s="37"/>
      <c r="E116" s="180" t="s">
        <v>553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168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30" customHeight="1">
      <c r="A118" s="35"/>
      <c r="B118" s="36"/>
      <c r="C118" s="37"/>
      <c r="D118" s="37"/>
      <c r="E118" s="73" t="str">
        <f>E11</f>
        <v>01 - Vodovodní přípojka pro p.č.1552/3 - dl.7,5 m-zemní práce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F14</f>
        <v>Znojmo</v>
      </c>
      <c r="G120" s="37"/>
      <c r="H120" s="37"/>
      <c r="I120" s="29" t="s">
        <v>22</v>
      </c>
      <c r="J120" s="76" t="str">
        <f>IF(J14="","",J14)</f>
        <v>21. 1. 2025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E17</f>
        <v xml:space="preserve"> </v>
      </c>
      <c r="G122" s="37"/>
      <c r="H122" s="37"/>
      <c r="I122" s="29" t="s">
        <v>30</v>
      </c>
      <c r="J122" s="33" t="str">
        <f>E23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IF(E20="","",E20)</f>
        <v>Vyplň údaj</v>
      </c>
      <c r="G123" s="37"/>
      <c r="H123" s="37"/>
      <c r="I123" s="29" t="s">
        <v>32</v>
      </c>
      <c r="J123" s="33" t="str">
        <f>E26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96"/>
      <c r="B125" s="197"/>
      <c r="C125" s="198" t="s">
        <v>181</v>
      </c>
      <c r="D125" s="199" t="s">
        <v>59</v>
      </c>
      <c r="E125" s="199" t="s">
        <v>55</v>
      </c>
      <c r="F125" s="199" t="s">
        <v>56</v>
      </c>
      <c r="G125" s="199" t="s">
        <v>182</v>
      </c>
      <c r="H125" s="199" t="s">
        <v>183</v>
      </c>
      <c r="I125" s="199" t="s">
        <v>184</v>
      </c>
      <c r="J125" s="200" t="s">
        <v>172</v>
      </c>
      <c r="K125" s="201" t="s">
        <v>185</v>
      </c>
      <c r="L125" s="202"/>
      <c r="M125" s="97" t="s">
        <v>1</v>
      </c>
      <c r="N125" s="98" t="s">
        <v>38</v>
      </c>
      <c r="O125" s="98" t="s">
        <v>186</v>
      </c>
      <c r="P125" s="98" t="s">
        <v>187</v>
      </c>
      <c r="Q125" s="98" t="s">
        <v>188</v>
      </c>
      <c r="R125" s="98" t="s">
        <v>189</v>
      </c>
      <c r="S125" s="98" t="s">
        <v>190</v>
      </c>
      <c r="T125" s="99" t="s">
        <v>191</v>
      </c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196"/>
    </row>
    <row r="126" s="2" customFormat="1" ht="22.8" customHeight="1">
      <c r="A126" s="35"/>
      <c r="B126" s="36"/>
      <c r="C126" s="104" t="s">
        <v>192</v>
      </c>
      <c r="D126" s="37"/>
      <c r="E126" s="37"/>
      <c r="F126" s="37"/>
      <c r="G126" s="37"/>
      <c r="H126" s="37"/>
      <c r="I126" s="37"/>
      <c r="J126" s="203">
        <f>BK126</f>
        <v>0</v>
      </c>
      <c r="K126" s="37"/>
      <c r="L126" s="41"/>
      <c r="M126" s="100"/>
      <c r="N126" s="204"/>
      <c r="O126" s="101"/>
      <c r="P126" s="205">
        <f>P127+P156</f>
        <v>0</v>
      </c>
      <c r="Q126" s="101"/>
      <c r="R126" s="205">
        <f>R127+R156</f>
        <v>16.42255025</v>
      </c>
      <c r="S126" s="101"/>
      <c r="T126" s="206">
        <f>T127+T156</f>
        <v>6.1312499999999996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73</v>
      </c>
      <c r="AU126" s="14" t="s">
        <v>174</v>
      </c>
      <c r="BK126" s="207">
        <f>BK127+BK156</f>
        <v>0</v>
      </c>
    </row>
    <row r="127" s="12" customFormat="1" ht="25.92" customHeight="1">
      <c r="A127" s="12"/>
      <c r="B127" s="208"/>
      <c r="C127" s="209"/>
      <c r="D127" s="210" t="s">
        <v>73</v>
      </c>
      <c r="E127" s="211" t="s">
        <v>193</v>
      </c>
      <c r="F127" s="211" t="s">
        <v>194</v>
      </c>
      <c r="G127" s="209"/>
      <c r="H127" s="209"/>
      <c r="I127" s="212"/>
      <c r="J127" s="213">
        <f>BK127</f>
        <v>0</v>
      </c>
      <c r="K127" s="209"/>
      <c r="L127" s="214"/>
      <c r="M127" s="215"/>
      <c r="N127" s="216"/>
      <c r="O127" s="216"/>
      <c r="P127" s="217">
        <f>P128+P148+P151</f>
        <v>0</v>
      </c>
      <c r="Q127" s="216"/>
      <c r="R127" s="217">
        <f>R128+R148+R151</f>
        <v>16.42255025</v>
      </c>
      <c r="S127" s="216"/>
      <c r="T127" s="218">
        <f>T128+T148+T151</f>
        <v>6.1312499999999996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9" t="s">
        <v>81</v>
      </c>
      <c r="AT127" s="220" t="s">
        <v>73</v>
      </c>
      <c r="AU127" s="220" t="s">
        <v>74</v>
      </c>
      <c r="AY127" s="219" t="s">
        <v>195</v>
      </c>
      <c r="BK127" s="221">
        <f>BK128+BK148+BK151</f>
        <v>0</v>
      </c>
    </row>
    <row r="128" s="12" customFormat="1" ht="22.8" customHeight="1">
      <c r="A128" s="12"/>
      <c r="B128" s="208"/>
      <c r="C128" s="209"/>
      <c r="D128" s="210" t="s">
        <v>73</v>
      </c>
      <c r="E128" s="222" t="s">
        <v>81</v>
      </c>
      <c r="F128" s="222" t="s">
        <v>196</v>
      </c>
      <c r="G128" s="209"/>
      <c r="H128" s="209"/>
      <c r="I128" s="212"/>
      <c r="J128" s="223">
        <f>BK128</f>
        <v>0</v>
      </c>
      <c r="K128" s="209"/>
      <c r="L128" s="214"/>
      <c r="M128" s="215"/>
      <c r="N128" s="216"/>
      <c r="O128" s="216"/>
      <c r="P128" s="217">
        <f>SUM(P129:P147)</f>
        <v>0</v>
      </c>
      <c r="Q128" s="216"/>
      <c r="R128" s="217">
        <f>SUM(R129:R147)</f>
        <v>12.561644999999999</v>
      </c>
      <c r="S128" s="216"/>
      <c r="T128" s="218">
        <f>SUM(T129:T147)</f>
        <v>6.1312499999999996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9" t="s">
        <v>81</v>
      </c>
      <c r="AT128" s="220" t="s">
        <v>73</v>
      </c>
      <c r="AU128" s="220" t="s">
        <v>81</v>
      </c>
      <c r="AY128" s="219" t="s">
        <v>195</v>
      </c>
      <c r="BK128" s="221">
        <f>SUM(BK129:BK147)</f>
        <v>0</v>
      </c>
    </row>
    <row r="129" s="2" customFormat="1" ht="24.15" customHeight="1">
      <c r="A129" s="35"/>
      <c r="B129" s="36"/>
      <c r="C129" s="224" t="s">
        <v>81</v>
      </c>
      <c r="D129" s="224" t="s">
        <v>197</v>
      </c>
      <c r="E129" s="225" t="s">
        <v>500</v>
      </c>
      <c r="F129" s="226" t="s">
        <v>501</v>
      </c>
      <c r="G129" s="227" t="s">
        <v>231</v>
      </c>
      <c r="H129" s="228">
        <v>11.25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39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0.255</v>
      </c>
      <c r="T129" s="235">
        <f>S129*H129</f>
        <v>2.8687499999999999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201</v>
      </c>
      <c r="AT129" s="236" t="s">
        <v>197</v>
      </c>
      <c r="AU129" s="236" t="s">
        <v>83</v>
      </c>
      <c r="AY129" s="14" t="s">
        <v>195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201</v>
      </c>
      <c r="BM129" s="236" t="s">
        <v>555</v>
      </c>
    </row>
    <row r="130" s="2" customFormat="1" ht="33" customHeight="1">
      <c r="A130" s="35"/>
      <c r="B130" s="36"/>
      <c r="C130" s="224" t="s">
        <v>83</v>
      </c>
      <c r="D130" s="224" t="s">
        <v>197</v>
      </c>
      <c r="E130" s="225" t="s">
        <v>503</v>
      </c>
      <c r="F130" s="226" t="s">
        <v>504</v>
      </c>
      <c r="G130" s="227" t="s">
        <v>231</v>
      </c>
      <c r="H130" s="228">
        <v>11.25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39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0.28999999999999998</v>
      </c>
      <c r="T130" s="235">
        <f>S130*H130</f>
        <v>3.2624999999999997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201</v>
      </c>
      <c r="AT130" s="236" t="s">
        <v>197</v>
      </c>
      <c r="AU130" s="236" t="s">
        <v>83</v>
      </c>
      <c r="AY130" s="14" t="s">
        <v>195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201</v>
      </c>
      <c r="BM130" s="236" t="s">
        <v>556</v>
      </c>
    </row>
    <row r="131" s="2" customFormat="1" ht="24.15" customHeight="1">
      <c r="A131" s="35"/>
      <c r="B131" s="36"/>
      <c r="C131" s="224" t="s">
        <v>207</v>
      </c>
      <c r="D131" s="224" t="s">
        <v>197</v>
      </c>
      <c r="E131" s="225" t="s">
        <v>203</v>
      </c>
      <c r="F131" s="226" t="s">
        <v>204</v>
      </c>
      <c r="G131" s="227" t="s">
        <v>205</v>
      </c>
      <c r="H131" s="228">
        <v>7.5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39</v>
      </c>
      <c r="O131" s="88"/>
      <c r="P131" s="234">
        <f>O131*H131</f>
        <v>0</v>
      </c>
      <c r="Q131" s="234">
        <v>3.0000000000000001E-05</v>
      </c>
      <c r="R131" s="234">
        <f>Q131*H131</f>
        <v>0.00022499999999999999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201</v>
      </c>
      <c r="AT131" s="236" t="s">
        <v>197</v>
      </c>
      <c r="AU131" s="236" t="s">
        <v>83</v>
      </c>
      <c r="AY131" s="14" t="s">
        <v>195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201</v>
      </c>
      <c r="BM131" s="236" t="s">
        <v>557</v>
      </c>
    </row>
    <row r="132" s="2" customFormat="1" ht="24.15" customHeight="1">
      <c r="A132" s="35"/>
      <c r="B132" s="36"/>
      <c r="C132" s="224" t="s">
        <v>201</v>
      </c>
      <c r="D132" s="224" t="s">
        <v>197</v>
      </c>
      <c r="E132" s="225" t="s">
        <v>208</v>
      </c>
      <c r="F132" s="226" t="s">
        <v>209</v>
      </c>
      <c r="G132" s="227" t="s">
        <v>210</v>
      </c>
      <c r="H132" s="228">
        <v>1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39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201</v>
      </c>
      <c r="AT132" s="236" t="s">
        <v>197</v>
      </c>
      <c r="AU132" s="236" t="s">
        <v>83</v>
      </c>
      <c r="AY132" s="14" t="s">
        <v>195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201</v>
      </c>
      <c r="BM132" s="236" t="s">
        <v>558</v>
      </c>
    </row>
    <row r="133" s="2" customFormat="1" ht="33" customHeight="1">
      <c r="A133" s="35"/>
      <c r="B133" s="36"/>
      <c r="C133" s="224" t="s">
        <v>216</v>
      </c>
      <c r="D133" s="224" t="s">
        <v>197</v>
      </c>
      <c r="E133" s="225" t="s">
        <v>212</v>
      </c>
      <c r="F133" s="226" t="s">
        <v>213</v>
      </c>
      <c r="G133" s="227" t="s">
        <v>214</v>
      </c>
      <c r="H133" s="228">
        <v>5.6100000000000003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39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201</v>
      </c>
      <c r="AT133" s="236" t="s">
        <v>197</v>
      </c>
      <c r="AU133" s="236" t="s">
        <v>83</v>
      </c>
      <c r="AY133" s="14" t="s">
        <v>195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201</v>
      </c>
      <c r="BM133" s="236" t="s">
        <v>559</v>
      </c>
    </row>
    <row r="134" s="2" customFormat="1" ht="33" customHeight="1">
      <c r="A134" s="35"/>
      <c r="B134" s="36"/>
      <c r="C134" s="224" t="s">
        <v>220</v>
      </c>
      <c r="D134" s="224" t="s">
        <v>197</v>
      </c>
      <c r="E134" s="225" t="s">
        <v>217</v>
      </c>
      <c r="F134" s="226" t="s">
        <v>218</v>
      </c>
      <c r="G134" s="227" t="s">
        <v>214</v>
      </c>
      <c r="H134" s="228">
        <v>7.0129999999999999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39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201</v>
      </c>
      <c r="AT134" s="236" t="s">
        <v>197</v>
      </c>
      <c r="AU134" s="236" t="s">
        <v>83</v>
      </c>
      <c r="AY134" s="14" t="s">
        <v>195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201</v>
      </c>
      <c r="BM134" s="236" t="s">
        <v>560</v>
      </c>
    </row>
    <row r="135" s="2" customFormat="1" ht="33" customHeight="1">
      <c r="A135" s="35"/>
      <c r="B135" s="36"/>
      <c r="C135" s="224" t="s">
        <v>224</v>
      </c>
      <c r="D135" s="224" t="s">
        <v>197</v>
      </c>
      <c r="E135" s="225" t="s">
        <v>221</v>
      </c>
      <c r="F135" s="226" t="s">
        <v>222</v>
      </c>
      <c r="G135" s="227" t="s">
        <v>214</v>
      </c>
      <c r="H135" s="228">
        <v>1.403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39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201</v>
      </c>
      <c r="AT135" s="236" t="s">
        <v>197</v>
      </c>
      <c r="AU135" s="236" t="s">
        <v>83</v>
      </c>
      <c r="AY135" s="14" t="s">
        <v>195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201</v>
      </c>
      <c r="BM135" s="236" t="s">
        <v>561</v>
      </c>
    </row>
    <row r="136" s="2" customFormat="1" ht="24.15" customHeight="1">
      <c r="A136" s="35"/>
      <c r="B136" s="36"/>
      <c r="C136" s="224" t="s">
        <v>228</v>
      </c>
      <c r="D136" s="224" t="s">
        <v>197</v>
      </c>
      <c r="E136" s="225" t="s">
        <v>225</v>
      </c>
      <c r="F136" s="226" t="s">
        <v>226</v>
      </c>
      <c r="G136" s="227" t="s">
        <v>214</v>
      </c>
      <c r="H136" s="228">
        <v>7.0129999999999999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39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201</v>
      </c>
      <c r="AT136" s="236" t="s">
        <v>197</v>
      </c>
      <c r="AU136" s="236" t="s">
        <v>83</v>
      </c>
      <c r="AY136" s="14" t="s">
        <v>195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201</v>
      </c>
      <c r="BM136" s="236" t="s">
        <v>562</v>
      </c>
    </row>
    <row r="137" s="2" customFormat="1" ht="21.75" customHeight="1">
      <c r="A137" s="35"/>
      <c r="B137" s="36"/>
      <c r="C137" s="224" t="s">
        <v>233</v>
      </c>
      <c r="D137" s="224" t="s">
        <v>197</v>
      </c>
      <c r="E137" s="225" t="s">
        <v>512</v>
      </c>
      <c r="F137" s="226" t="s">
        <v>513</v>
      </c>
      <c r="G137" s="227" t="s">
        <v>231</v>
      </c>
      <c r="H137" s="228">
        <v>25.5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39</v>
      </c>
      <c r="O137" s="88"/>
      <c r="P137" s="234">
        <f>O137*H137</f>
        <v>0</v>
      </c>
      <c r="Q137" s="234">
        <v>0.00084000000000000003</v>
      </c>
      <c r="R137" s="234">
        <f>Q137*H137</f>
        <v>0.021420000000000002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201</v>
      </c>
      <c r="AT137" s="236" t="s">
        <v>197</v>
      </c>
      <c r="AU137" s="236" t="s">
        <v>83</v>
      </c>
      <c r="AY137" s="14" t="s">
        <v>195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201</v>
      </c>
      <c r="BM137" s="236" t="s">
        <v>563</v>
      </c>
    </row>
    <row r="138" s="2" customFormat="1" ht="24.15" customHeight="1">
      <c r="A138" s="35"/>
      <c r="B138" s="36"/>
      <c r="C138" s="224" t="s">
        <v>237</v>
      </c>
      <c r="D138" s="224" t="s">
        <v>197</v>
      </c>
      <c r="E138" s="225" t="s">
        <v>515</v>
      </c>
      <c r="F138" s="226" t="s">
        <v>516</v>
      </c>
      <c r="G138" s="227" t="s">
        <v>231</v>
      </c>
      <c r="H138" s="228">
        <v>25.5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39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201</v>
      </c>
      <c r="AT138" s="236" t="s">
        <v>197</v>
      </c>
      <c r="AU138" s="236" t="s">
        <v>83</v>
      </c>
      <c r="AY138" s="14" t="s">
        <v>195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201</v>
      </c>
      <c r="BM138" s="236" t="s">
        <v>564</v>
      </c>
    </row>
    <row r="139" s="2" customFormat="1" ht="37.8" customHeight="1">
      <c r="A139" s="35"/>
      <c r="B139" s="36"/>
      <c r="C139" s="224" t="s">
        <v>241</v>
      </c>
      <c r="D139" s="224" t="s">
        <v>197</v>
      </c>
      <c r="E139" s="225" t="s">
        <v>238</v>
      </c>
      <c r="F139" s="226" t="s">
        <v>239</v>
      </c>
      <c r="G139" s="227" t="s">
        <v>214</v>
      </c>
      <c r="H139" s="228">
        <v>10.725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39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201</v>
      </c>
      <c r="AT139" s="236" t="s">
        <v>197</v>
      </c>
      <c r="AU139" s="236" t="s">
        <v>83</v>
      </c>
      <c r="AY139" s="14" t="s">
        <v>195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201</v>
      </c>
      <c r="BM139" s="236" t="s">
        <v>565</v>
      </c>
    </row>
    <row r="140" s="2" customFormat="1" ht="37.8" customHeight="1">
      <c r="A140" s="35"/>
      <c r="B140" s="36"/>
      <c r="C140" s="224" t="s">
        <v>8</v>
      </c>
      <c r="D140" s="224" t="s">
        <v>197</v>
      </c>
      <c r="E140" s="225" t="s">
        <v>242</v>
      </c>
      <c r="F140" s="226" t="s">
        <v>243</v>
      </c>
      <c r="G140" s="227" t="s">
        <v>214</v>
      </c>
      <c r="H140" s="228">
        <v>3.2999999999999998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39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201</v>
      </c>
      <c r="AT140" s="236" t="s">
        <v>197</v>
      </c>
      <c r="AU140" s="236" t="s">
        <v>83</v>
      </c>
      <c r="AY140" s="14" t="s">
        <v>195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201</v>
      </c>
      <c r="BM140" s="236" t="s">
        <v>566</v>
      </c>
    </row>
    <row r="141" s="2" customFormat="1" ht="24.15" customHeight="1">
      <c r="A141" s="35"/>
      <c r="B141" s="36"/>
      <c r="C141" s="224" t="s">
        <v>248</v>
      </c>
      <c r="D141" s="224" t="s">
        <v>197</v>
      </c>
      <c r="E141" s="225" t="s">
        <v>245</v>
      </c>
      <c r="F141" s="226" t="s">
        <v>246</v>
      </c>
      <c r="G141" s="227" t="s">
        <v>214</v>
      </c>
      <c r="H141" s="228">
        <v>10.725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39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201</v>
      </c>
      <c r="AT141" s="236" t="s">
        <v>197</v>
      </c>
      <c r="AU141" s="236" t="s">
        <v>83</v>
      </c>
      <c r="AY141" s="14" t="s">
        <v>195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201</v>
      </c>
      <c r="BM141" s="236" t="s">
        <v>567</v>
      </c>
    </row>
    <row r="142" s="2" customFormat="1" ht="33" customHeight="1">
      <c r="A142" s="35"/>
      <c r="B142" s="36"/>
      <c r="C142" s="224" t="s">
        <v>253</v>
      </c>
      <c r="D142" s="224" t="s">
        <v>197</v>
      </c>
      <c r="E142" s="225" t="s">
        <v>249</v>
      </c>
      <c r="F142" s="226" t="s">
        <v>250</v>
      </c>
      <c r="G142" s="227" t="s">
        <v>251</v>
      </c>
      <c r="H142" s="228">
        <v>5.2800000000000002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39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201</v>
      </c>
      <c r="AT142" s="236" t="s">
        <v>197</v>
      </c>
      <c r="AU142" s="236" t="s">
        <v>83</v>
      </c>
      <c r="AY142" s="14" t="s">
        <v>195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201</v>
      </c>
      <c r="BM142" s="236" t="s">
        <v>568</v>
      </c>
    </row>
    <row r="143" s="2" customFormat="1" ht="16.5" customHeight="1">
      <c r="A143" s="35"/>
      <c r="B143" s="36"/>
      <c r="C143" s="224" t="s">
        <v>257</v>
      </c>
      <c r="D143" s="224" t="s">
        <v>197</v>
      </c>
      <c r="E143" s="225" t="s">
        <v>254</v>
      </c>
      <c r="F143" s="226" t="s">
        <v>255</v>
      </c>
      <c r="G143" s="227" t="s">
        <v>214</v>
      </c>
      <c r="H143" s="228">
        <v>3.2999999999999998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39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201</v>
      </c>
      <c r="AT143" s="236" t="s">
        <v>197</v>
      </c>
      <c r="AU143" s="236" t="s">
        <v>83</v>
      </c>
      <c r="AY143" s="14" t="s">
        <v>195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201</v>
      </c>
      <c r="BM143" s="236" t="s">
        <v>569</v>
      </c>
    </row>
    <row r="144" s="2" customFormat="1" ht="24.15" customHeight="1">
      <c r="A144" s="35"/>
      <c r="B144" s="36"/>
      <c r="C144" s="224" t="s">
        <v>261</v>
      </c>
      <c r="D144" s="224" t="s">
        <v>197</v>
      </c>
      <c r="E144" s="225" t="s">
        <v>258</v>
      </c>
      <c r="F144" s="226" t="s">
        <v>259</v>
      </c>
      <c r="G144" s="227" t="s">
        <v>214</v>
      </c>
      <c r="H144" s="228">
        <v>10.725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39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201</v>
      </c>
      <c r="AT144" s="236" t="s">
        <v>197</v>
      </c>
      <c r="AU144" s="236" t="s">
        <v>83</v>
      </c>
      <c r="AY144" s="14" t="s">
        <v>195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201</v>
      </c>
      <c r="BM144" s="236" t="s">
        <v>570</v>
      </c>
    </row>
    <row r="145" s="2" customFormat="1" ht="16.5" customHeight="1">
      <c r="A145" s="35"/>
      <c r="B145" s="36"/>
      <c r="C145" s="238" t="s">
        <v>266</v>
      </c>
      <c r="D145" s="238" t="s">
        <v>262</v>
      </c>
      <c r="E145" s="239" t="s">
        <v>263</v>
      </c>
      <c r="F145" s="240" t="s">
        <v>264</v>
      </c>
      <c r="G145" s="241" t="s">
        <v>251</v>
      </c>
      <c r="H145" s="242">
        <v>8.5800000000000001</v>
      </c>
      <c r="I145" s="243"/>
      <c r="J145" s="244">
        <f>ROUND(I145*H145,2)</f>
        <v>0</v>
      </c>
      <c r="K145" s="245"/>
      <c r="L145" s="246"/>
      <c r="M145" s="247" t="s">
        <v>1</v>
      </c>
      <c r="N145" s="248" t="s">
        <v>39</v>
      </c>
      <c r="O145" s="88"/>
      <c r="P145" s="234">
        <f>O145*H145</f>
        <v>0</v>
      </c>
      <c r="Q145" s="234">
        <v>1</v>
      </c>
      <c r="R145" s="234">
        <f>Q145*H145</f>
        <v>8.5800000000000001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228</v>
      </c>
      <c r="AT145" s="236" t="s">
        <v>262</v>
      </c>
      <c r="AU145" s="236" t="s">
        <v>83</v>
      </c>
      <c r="AY145" s="14" t="s">
        <v>195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201</v>
      </c>
      <c r="BM145" s="236" t="s">
        <v>571</v>
      </c>
    </row>
    <row r="146" s="2" customFormat="1" ht="24.15" customHeight="1">
      <c r="A146" s="35"/>
      <c r="B146" s="36"/>
      <c r="C146" s="224" t="s">
        <v>270</v>
      </c>
      <c r="D146" s="224" t="s">
        <v>197</v>
      </c>
      <c r="E146" s="225" t="s">
        <v>267</v>
      </c>
      <c r="F146" s="226" t="s">
        <v>268</v>
      </c>
      <c r="G146" s="227" t="s">
        <v>214</v>
      </c>
      <c r="H146" s="228">
        <v>2.4750000000000001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39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201</v>
      </c>
      <c r="AT146" s="236" t="s">
        <v>197</v>
      </c>
      <c r="AU146" s="236" t="s">
        <v>83</v>
      </c>
      <c r="AY146" s="14" t="s">
        <v>195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81</v>
      </c>
      <c r="BK146" s="237">
        <f>ROUND(I146*H146,2)</f>
        <v>0</v>
      </c>
      <c r="BL146" s="14" t="s">
        <v>201</v>
      </c>
      <c r="BM146" s="236" t="s">
        <v>572</v>
      </c>
    </row>
    <row r="147" s="2" customFormat="1" ht="16.5" customHeight="1">
      <c r="A147" s="35"/>
      <c r="B147" s="36"/>
      <c r="C147" s="238" t="s">
        <v>275</v>
      </c>
      <c r="D147" s="238" t="s">
        <v>262</v>
      </c>
      <c r="E147" s="239" t="s">
        <v>271</v>
      </c>
      <c r="F147" s="240" t="s">
        <v>272</v>
      </c>
      <c r="G147" s="241" t="s">
        <v>251</v>
      </c>
      <c r="H147" s="242">
        <v>3.96</v>
      </c>
      <c r="I147" s="243"/>
      <c r="J147" s="244">
        <f>ROUND(I147*H147,2)</f>
        <v>0</v>
      </c>
      <c r="K147" s="245"/>
      <c r="L147" s="246"/>
      <c r="M147" s="247" t="s">
        <v>1</v>
      </c>
      <c r="N147" s="248" t="s">
        <v>39</v>
      </c>
      <c r="O147" s="88"/>
      <c r="P147" s="234">
        <f>O147*H147</f>
        <v>0</v>
      </c>
      <c r="Q147" s="234">
        <v>1</v>
      </c>
      <c r="R147" s="234">
        <f>Q147*H147</f>
        <v>3.96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228</v>
      </c>
      <c r="AT147" s="236" t="s">
        <v>262</v>
      </c>
      <c r="AU147" s="236" t="s">
        <v>83</v>
      </c>
      <c r="AY147" s="14" t="s">
        <v>195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201</v>
      </c>
      <c r="BM147" s="236" t="s">
        <v>573</v>
      </c>
    </row>
    <row r="148" s="12" customFormat="1" ht="22.8" customHeight="1">
      <c r="A148" s="12"/>
      <c r="B148" s="208"/>
      <c r="C148" s="209"/>
      <c r="D148" s="210" t="s">
        <v>73</v>
      </c>
      <c r="E148" s="222" t="s">
        <v>201</v>
      </c>
      <c r="F148" s="222" t="s">
        <v>274</v>
      </c>
      <c r="G148" s="209"/>
      <c r="H148" s="209"/>
      <c r="I148" s="212"/>
      <c r="J148" s="223">
        <f>BK148</f>
        <v>0</v>
      </c>
      <c r="K148" s="209"/>
      <c r="L148" s="214"/>
      <c r="M148" s="215"/>
      <c r="N148" s="216"/>
      <c r="O148" s="216"/>
      <c r="P148" s="217">
        <f>SUM(P149:P150)</f>
        <v>0</v>
      </c>
      <c r="Q148" s="216"/>
      <c r="R148" s="217">
        <f>SUM(R149:R150)</f>
        <v>3.8609052500000001</v>
      </c>
      <c r="S148" s="216"/>
      <c r="T148" s="218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9" t="s">
        <v>81</v>
      </c>
      <c r="AT148" s="220" t="s">
        <v>73</v>
      </c>
      <c r="AU148" s="220" t="s">
        <v>81</v>
      </c>
      <c r="AY148" s="219" t="s">
        <v>195</v>
      </c>
      <c r="BK148" s="221">
        <f>SUM(BK149:BK150)</f>
        <v>0</v>
      </c>
    </row>
    <row r="149" s="2" customFormat="1" ht="16.5" customHeight="1">
      <c r="A149" s="35"/>
      <c r="B149" s="36"/>
      <c r="C149" s="224" t="s">
        <v>279</v>
      </c>
      <c r="D149" s="224" t="s">
        <v>197</v>
      </c>
      <c r="E149" s="225" t="s">
        <v>527</v>
      </c>
      <c r="F149" s="226" t="s">
        <v>528</v>
      </c>
      <c r="G149" s="227" t="s">
        <v>214</v>
      </c>
      <c r="H149" s="228">
        <v>0.82499999999999996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39</v>
      </c>
      <c r="O149" s="88"/>
      <c r="P149" s="234">
        <f>O149*H149</f>
        <v>0</v>
      </c>
      <c r="Q149" s="234">
        <v>1.8907700000000001</v>
      </c>
      <c r="R149" s="234">
        <f>Q149*H149</f>
        <v>1.55988525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201</v>
      </c>
      <c r="AT149" s="236" t="s">
        <v>197</v>
      </c>
      <c r="AU149" s="236" t="s">
        <v>83</v>
      </c>
      <c r="AY149" s="14" t="s">
        <v>195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81</v>
      </c>
      <c r="BK149" s="237">
        <f>ROUND(I149*H149,2)</f>
        <v>0</v>
      </c>
      <c r="BL149" s="14" t="s">
        <v>201</v>
      </c>
      <c r="BM149" s="236" t="s">
        <v>574</v>
      </c>
    </row>
    <row r="150" s="2" customFormat="1" ht="16.5" customHeight="1">
      <c r="A150" s="35"/>
      <c r="B150" s="36"/>
      <c r="C150" s="224" t="s">
        <v>7</v>
      </c>
      <c r="D150" s="224" t="s">
        <v>197</v>
      </c>
      <c r="E150" s="225" t="s">
        <v>530</v>
      </c>
      <c r="F150" s="226" t="s">
        <v>531</v>
      </c>
      <c r="G150" s="227" t="s">
        <v>200</v>
      </c>
      <c r="H150" s="228">
        <v>1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39</v>
      </c>
      <c r="O150" s="88"/>
      <c r="P150" s="234">
        <f>O150*H150</f>
        <v>0</v>
      </c>
      <c r="Q150" s="234">
        <v>2.3010199999999998</v>
      </c>
      <c r="R150" s="234">
        <f>Q150*H150</f>
        <v>2.3010199999999998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201</v>
      </c>
      <c r="AT150" s="236" t="s">
        <v>197</v>
      </c>
      <c r="AU150" s="236" t="s">
        <v>83</v>
      </c>
      <c r="AY150" s="14" t="s">
        <v>195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81</v>
      </c>
      <c r="BK150" s="237">
        <f>ROUND(I150*H150,2)</f>
        <v>0</v>
      </c>
      <c r="BL150" s="14" t="s">
        <v>201</v>
      </c>
      <c r="BM150" s="236" t="s">
        <v>575</v>
      </c>
    </row>
    <row r="151" s="12" customFormat="1" ht="22.8" customHeight="1">
      <c r="A151" s="12"/>
      <c r="B151" s="208"/>
      <c r="C151" s="209"/>
      <c r="D151" s="210" t="s">
        <v>73</v>
      </c>
      <c r="E151" s="222" t="s">
        <v>533</v>
      </c>
      <c r="F151" s="222" t="s">
        <v>534</v>
      </c>
      <c r="G151" s="209"/>
      <c r="H151" s="209"/>
      <c r="I151" s="212"/>
      <c r="J151" s="223">
        <f>BK151</f>
        <v>0</v>
      </c>
      <c r="K151" s="209"/>
      <c r="L151" s="214"/>
      <c r="M151" s="215"/>
      <c r="N151" s="216"/>
      <c r="O151" s="216"/>
      <c r="P151" s="217">
        <f>SUM(P152:P155)</f>
        <v>0</v>
      </c>
      <c r="Q151" s="216"/>
      <c r="R151" s="217">
        <f>SUM(R152:R155)</f>
        <v>0</v>
      </c>
      <c r="S151" s="216"/>
      <c r="T151" s="218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9" t="s">
        <v>81</v>
      </c>
      <c r="AT151" s="220" t="s">
        <v>73</v>
      </c>
      <c r="AU151" s="220" t="s">
        <v>81</v>
      </c>
      <c r="AY151" s="219" t="s">
        <v>195</v>
      </c>
      <c r="BK151" s="221">
        <f>SUM(BK152:BK155)</f>
        <v>0</v>
      </c>
    </row>
    <row r="152" s="2" customFormat="1" ht="24.15" customHeight="1">
      <c r="A152" s="35"/>
      <c r="B152" s="36"/>
      <c r="C152" s="224" t="s">
        <v>535</v>
      </c>
      <c r="D152" s="224" t="s">
        <v>197</v>
      </c>
      <c r="E152" s="225" t="s">
        <v>536</v>
      </c>
      <c r="F152" s="226" t="s">
        <v>537</v>
      </c>
      <c r="G152" s="227" t="s">
        <v>251</v>
      </c>
      <c r="H152" s="228">
        <v>6.1310000000000002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39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201</v>
      </c>
      <c r="AT152" s="236" t="s">
        <v>197</v>
      </c>
      <c r="AU152" s="236" t="s">
        <v>83</v>
      </c>
      <c r="AY152" s="14" t="s">
        <v>195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81</v>
      </c>
      <c r="BK152" s="237">
        <f>ROUND(I152*H152,2)</f>
        <v>0</v>
      </c>
      <c r="BL152" s="14" t="s">
        <v>201</v>
      </c>
      <c r="BM152" s="236" t="s">
        <v>576</v>
      </c>
    </row>
    <row r="153" s="2" customFormat="1" ht="24.15" customHeight="1">
      <c r="A153" s="35"/>
      <c r="B153" s="36"/>
      <c r="C153" s="224" t="s">
        <v>539</v>
      </c>
      <c r="D153" s="224" t="s">
        <v>197</v>
      </c>
      <c r="E153" s="225" t="s">
        <v>540</v>
      </c>
      <c r="F153" s="226" t="s">
        <v>541</v>
      </c>
      <c r="G153" s="227" t="s">
        <v>251</v>
      </c>
      <c r="H153" s="228">
        <v>30.655000000000001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39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201</v>
      </c>
      <c r="AT153" s="236" t="s">
        <v>197</v>
      </c>
      <c r="AU153" s="236" t="s">
        <v>83</v>
      </c>
      <c r="AY153" s="14" t="s">
        <v>195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81</v>
      </c>
      <c r="BK153" s="237">
        <f>ROUND(I153*H153,2)</f>
        <v>0</v>
      </c>
      <c r="BL153" s="14" t="s">
        <v>201</v>
      </c>
      <c r="BM153" s="236" t="s">
        <v>577</v>
      </c>
    </row>
    <row r="154" s="2" customFormat="1" ht="37.8" customHeight="1">
      <c r="A154" s="35"/>
      <c r="B154" s="36"/>
      <c r="C154" s="224" t="s">
        <v>543</v>
      </c>
      <c r="D154" s="224" t="s">
        <v>197</v>
      </c>
      <c r="E154" s="225" t="s">
        <v>544</v>
      </c>
      <c r="F154" s="226" t="s">
        <v>545</v>
      </c>
      <c r="G154" s="227" t="s">
        <v>251</v>
      </c>
      <c r="H154" s="228">
        <v>2.8690000000000002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39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201</v>
      </c>
      <c r="AT154" s="236" t="s">
        <v>197</v>
      </c>
      <c r="AU154" s="236" t="s">
        <v>83</v>
      </c>
      <c r="AY154" s="14" t="s">
        <v>195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81</v>
      </c>
      <c r="BK154" s="237">
        <f>ROUND(I154*H154,2)</f>
        <v>0</v>
      </c>
      <c r="BL154" s="14" t="s">
        <v>201</v>
      </c>
      <c r="BM154" s="236" t="s">
        <v>578</v>
      </c>
    </row>
    <row r="155" s="2" customFormat="1" ht="24.15" customHeight="1">
      <c r="A155" s="35"/>
      <c r="B155" s="36"/>
      <c r="C155" s="224" t="s">
        <v>547</v>
      </c>
      <c r="D155" s="224" t="s">
        <v>197</v>
      </c>
      <c r="E155" s="225" t="s">
        <v>548</v>
      </c>
      <c r="F155" s="226" t="s">
        <v>549</v>
      </c>
      <c r="G155" s="227" t="s">
        <v>251</v>
      </c>
      <c r="H155" s="228">
        <v>3.2629999999999999</v>
      </c>
      <c r="I155" s="229"/>
      <c r="J155" s="230">
        <f>ROUND(I155*H155,2)</f>
        <v>0</v>
      </c>
      <c r="K155" s="231"/>
      <c r="L155" s="41"/>
      <c r="M155" s="232" t="s">
        <v>1</v>
      </c>
      <c r="N155" s="233" t="s">
        <v>39</v>
      </c>
      <c r="O155" s="88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201</v>
      </c>
      <c r="AT155" s="236" t="s">
        <v>197</v>
      </c>
      <c r="AU155" s="236" t="s">
        <v>83</v>
      </c>
      <c r="AY155" s="14" t="s">
        <v>195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81</v>
      </c>
      <c r="BK155" s="237">
        <f>ROUND(I155*H155,2)</f>
        <v>0</v>
      </c>
      <c r="BL155" s="14" t="s">
        <v>201</v>
      </c>
      <c r="BM155" s="236" t="s">
        <v>579</v>
      </c>
    </row>
    <row r="156" s="12" customFormat="1" ht="25.92" customHeight="1">
      <c r="A156" s="12"/>
      <c r="B156" s="208"/>
      <c r="C156" s="209"/>
      <c r="D156" s="210" t="s">
        <v>73</v>
      </c>
      <c r="E156" s="211" t="s">
        <v>283</v>
      </c>
      <c r="F156" s="211" t="s">
        <v>284</v>
      </c>
      <c r="G156" s="209"/>
      <c r="H156" s="209"/>
      <c r="I156" s="212"/>
      <c r="J156" s="213">
        <f>BK156</f>
        <v>0</v>
      </c>
      <c r="K156" s="209"/>
      <c r="L156" s="214"/>
      <c r="M156" s="215"/>
      <c r="N156" s="216"/>
      <c r="O156" s="216"/>
      <c r="P156" s="217">
        <f>P157</f>
        <v>0</v>
      </c>
      <c r="Q156" s="216"/>
      <c r="R156" s="217">
        <f>R157</f>
        <v>0</v>
      </c>
      <c r="S156" s="216"/>
      <c r="T156" s="218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9" t="s">
        <v>216</v>
      </c>
      <c r="AT156" s="220" t="s">
        <v>73</v>
      </c>
      <c r="AU156" s="220" t="s">
        <v>74</v>
      </c>
      <c r="AY156" s="219" t="s">
        <v>195</v>
      </c>
      <c r="BK156" s="221">
        <f>BK157</f>
        <v>0</v>
      </c>
    </row>
    <row r="157" s="12" customFormat="1" ht="22.8" customHeight="1">
      <c r="A157" s="12"/>
      <c r="B157" s="208"/>
      <c r="C157" s="209"/>
      <c r="D157" s="210" t="s">
        <v>73</v>
      </c>
      <c r="E157" s="222" t="s">
        <v>285</v>
      </c>
      <c r="F157" s="222" t="s">
        <v>286</v>
      </c>
      <c r="G157" s="209"/>
      <c r="H157" s="209"/>
      <c r="I157" s="212"/>
      <c r="J157" s="223">
        <f>BK157</f>
        <v>0</v>
      </c>
      <c r="K157" s="209"/>
      <c r="L157" s="214"/>
      <c r="M157" s="215"/>
      <c r="N157" s="216"/>
      <c r="O157" s="216"/>
      <c r="P157" s="217">
        <f>P158</f>
        <v>0</v>
      </c>
      <c r="Q157" s="216"/>
      <c r="R157" s="217">
        <f>R158</f>
        <v>0</v>
      </c>
      <c r="S157" s="216"/>
      <c r="T157" s="218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9" t="s">
        <v>216</v>
      </c>
      <c r="AT157" s="220" t="s">
        <v>73</v>
      </c>
      <c r="AU157" s="220" t="s">
        <v>81</v>
      </c>
      <c r="AY157" s="219" t="s">
        <v>195</v>
      </c>
      <c r="BK157" s="221">
        <f>BK158</f>
        <v>0</v>
      </c>
    </row>
    <row r="158" s="2" customFormat="1" ht="24.15" customHeight="1">
      <c r="A158" s="35"/>
      <c r="B158" s="36"/>
      <c r="C158" s="224" t="s">
        <v>551</v>
      </c>
      <c r="D158" s="224" t="s">
        <v>197</v>
      </c>
      <c r="E158" s="225" t="s">
        <v>287</v>
      </c>
      <c r="F158" s="226" t="s">
        <v>288</v>
      </c>
      <c r="G158" s="227" t="s">
        <v>289</v>
      </c>
      <c r="H158" s="228">
        <v>1</v>
      </c>
      <c r="I158" s="229"/>
      <c r="J158" s="230">
        <f>ROUND(I158*H158,2)</f>
        <v>0</v>
      </c>
      <c r="K158" s="231"/>
      <c r="L158" s="41"/>
      <c r="M158" s="249" t="s">
        <v>1</v>
      </c>
      <c r="N158" s="250" t="s">
        <v>39</v>
      </c>
      <c r="O158" s="251"/>
      <c r="P158" s="252">
        <f>O158*H158</f>
        <v>0</v>
      </c>
      <c r="Q158" s="252">
        <v>0</v>
      </c>
      <c r="R158" s="252">
        <f>Q158*H158</f>
        <v>0</v>
      </c>
      <c r="S158" s="252">
        <v>0</v>
      </c>
      <c r="T158" s="25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290</v>
      </c>
      <c r="AT158" s="236" t="s">
        <v>197</v>
      </c>
      <c r="AU158" s="236" t="s">
        <v>83</v>
      </c>
      <c r="AY158" s="14" t="s">
        <v>195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81</v>
      </c>
      <c r="BK158" s="237">
        <f>ROUND(I158*H158,2)</f>
        <v>0</v>
      </c>
      <c r="BL158" s="14" t="s">
        <v>290</v>
      </c>
      <c r="BM158" s="236" t="s">
        <v>580</v>
      </c>
    </row>
    <row r="159" s="2" customFormat="1" ht="6.96" customHeight="1">
      <c r="A159" s="35"/>
      <c r="B159" s="63"/>
      <c r="C159" s="64"/>
      <c r="D159" s="64"/>
      <c r="E159" s="64"/>
      <c r="F159" s="64"/>
      <c r="G159" s="64"/>
      <c r="H159" s="64"/>
      <c r="I159" s="64"/>
      <c r="J159" s="64"/>
      <c r="K159" s="64"/>
      <c r="L159" s="41"/>
      <c r="M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</row>
  </sheetData>
  <sheetProtection sheet="1" autoFilter="0" formatColumns="0" formatRows="0" objects="1" scenarios="1" spinCount="100000" saltValue="HLAYgQlpBFPj/GnokzdU94Ay7qVi3Yl39GTCLXWrxuls/Z/6qWGgxe0C/ENNNsJI11nZ/ewHwdaSsHx4L1udMQ==" hashValue="JzEsHPmJS0XHOTw7mABdfdFHuXGTcLjKEnaP/gScF2dDJmtrTPnSY6HwojQOwXQf/UZfqATwcn+ziC96XbXdQA==" algorithmName="SHA-512" password="EC3B"/>
  <autoFilter ref="C125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144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165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Rekonstrukce vodovodu a kanalizace ve Znojmě - nám. Svobody-výkaz výměr</v>
      </c>
      <c r="F7" s="147"/>
      <c r="G7" s="147"/>
      <c r="H7" s="147"/>
      <c r="L7" s="17"/>
    </row>
    <row r="8" s="1" customFormat="1" ht="12" customHeight="1">
      <c r="B8" s="17"/>
      <c r="D8" s="147" t="s">
        <v>166</v>
      </c>
      <c r="L8" s="17"/>
    </row>
    <row r="9" s="2" customFormat="1" ht="16.5" customHeight="1">
      <c r="A9" s="35"/>
      <c r="B9" s="41"/>
      <c r="C9" s="35"/>
      <c r="D9" s="35"/>
      <c r="E9" s="148" t="s">
        <v>581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168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30" customHeight="1">
      <c r="A11" s="35"/>
      <c r="B11" s="41"/>
      <c r="C11" s="35"/>
      <c r="D11" s="35"/>
      <c r="E11" s="149" t="s">
        <v>582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21. 1. 2025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ROUND(J126,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ROUND((SUM(BE126:BE158)),  2)</f>
        <v>0</v>
      </c>
      <c r="G35" s="35"/>
      <c r="H35" s="35"/>
      <c r="I35" s="161">
        <v>0.20999999999999999</v>
      </c>
      <c r="J35" s="160">
        <f>ROUND(((SUM(BE126:BE158))*I35),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ROUND((SUM(BF126:BF158)),  2)</f>
        <v>0</v>
      </c>
      <c r="G36" s="35"/>
      <c r="H36" s="35"/>
      <c r="I36" s="161">
        <v>0.12</v>
      </c>
      <c r="J36" s="160">
        <f>ROUND(((SUM(BF126:BF158))*I36),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ROUND((SUM(BG126:BG158)),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ROUND((SUM(BH126:BH158)),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ROUND((SUM(BI126:BI158)),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170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Rekonstrukce vodovodu a kanalizace ve Znojmě - nám. Svobody-výkaz výměr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166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581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168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30" customHeight="1">
      <c r="A89" s="35"/>
      <c r="B89" s="36"/>
      <c r="C89" s="37"/>
      <c r="D89" s="37"/>
      <c r="E89" s="73" t="str">
        <f>E11</f>
        <v>01 - Vodovodní přípojka pro p.č.1553/2 - dl.7,5 m-zemní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Znojmo</v>
      </c>
      <c r="G91" s="37"/>
      <c r="H91" s="37"/>
      <c r="I91" s="29" t="s">
        <v>22</v>
      </c>
      <c r="J91" s="76" t="str">
        <f>IF(J14="","",J14)</f>
        <v>21. 1. 2025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171</v>
      </c>
      <c r="D96" s="182"/>
      <c r="E96" s="182"/>
      <c r="F96" s="182"/>
      <c r="G96" s="182"/>
      <c r="H96" s="182"/>
      <c r="I96" s="182"/>
      <c r="J96" s="183" t="s">
        <v>172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173</v>
      </c>
      <c r="D98" s="37"/>
      <c r="E98" s="37"/>
      <c r="F98" s="37"/>
      <c r="G98" s="37"/>
      <c r="H98" s="37"/>
      <c r="I98" s="37"/>
      <c r="J98" s="107">
        <f>J126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174</v>
      </c>
    </row>
    <row r="99" s="9" customFormat="1" ht="24.96" customHeight="1">
      <c r="A99" s="9"/>
      <c r="B99" s="185"/>
      <c r="C99" s="186"/>
      <c r="D99" s="187" t="s">
        <v>175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176</v>
      </c>
      <c r="E100" s="193"/>
      <c r="F100" s="193"/>
      <c r="G100" s="193"/>
      <c r="H100" s="193"/>
      <c r="I100" s="193"/>
      <c r="J100" s="194">
        <f>J128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177</v>
      </c>
      <c r="E101" s="193"/>
      <c r="F101" s="193"/>
      <c r="G101" s="193"/>
      <c r="H101" s="193"/>
      <c r="I101" s="193"/>
      <c r="J101" s="194">
        <f>J148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1"/>
      <c r="C102" s="130"/>
      <c r="D102" s="192" t="s">
        <v>499</v>
      </c>
      <c r="E102" s="193"/>
      <c r="F102" s="193"/>
      <c r="G102" s="193"/>
      <c r="H102" s="193"/>
      <c r="I102" s="193"/>
      <c r="J102" s="194">
        <f>J151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5"/>
      <c r="C103" s="186"/>
      <c r="D103" s="187" t="s">
        <v>178</v>
      </c>
      <c r="E103" s="188"/>
      <c r="F103" s="188"/>
      <c r="G103" s="188"/>
      <c r="H103" s="188"/>
      <c r="I103" s="188"/>
      <c r="J103" s="189">
        <f>J156</f>
        <v>0</v>
      </c>
      <c r="K103" s="186"/>
      <c r="L103" s="19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1"/>
      <c r="C104" s="130"/>
      <c r="D104" s="192" t="s">
        <v>179</v>
      </c>
      <c r="E104" s="193"/>
      <c r="F104" s="193"/>
      <c r="G104" s="193"/>
      <c r="H104" s="193"/>
      <c r="I104" s="193"/>
      <c r="J104" s="194">
        <f>J157</f>
        <v>0</v>
      </c>
      <c r="K104" s="130"/>
      <c r="L104" s="19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180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6.25" customHeight="1">
      <c r="A114" s="35"/>
      <c r="B114" s="36"/>
      <c r="C114" s="37"/>
      <c r="D114" s="37"/>
      <c r="E114" s="180" t="str">
        <f>E7</f>
        <v>Rekonstrukce vodovodu a kanalizace ve Znojmě - nám. Svobody-výkaz výměr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" customFormat="1" ht="12" customHeight="1">
      <c r="B115" s="18"/>
      <c r="C115" s="29" t="s">
        <v>166</v>
      </c>
      <c r="D115" s="19"/>
      <c r="E115" s="19"/>
      <c r="F115" s="19"/>
      <c r="G115" s="19"/>
      <c r="H115" s="19"/>
      <c r="I115" s="19"/>
      <c r="J115" s="19"/>
      <c r="K115" s="19"/>
      <c r="L115" s="17"/>
    </row>
    <row r="116" s="2" customFormat="1" ht="16.5" customHeight="1">
      <c r="A116" s="35"/>
      <c r="B116" s="36"/>
      <c r="C116" s="37"/>
      <c r="D116" s="37"/>
      <c r="E116" s="180" t="s">
        <v>581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168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30" customHeight="1">
      <c r="A118" s="35"/>
      <c r="B118" s="36"/>
      <c r="C118" s="37"/>
      <c r="D118" s="37"/>
      <c r="E118" s="73" t="str">
        <f>E11</f>
        <v>01 - Vodovodní přípojka pro p.č.1553/2 - dl.7,5 m-zemní práce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F14</f>
        <v>Znojmo</v>
      </c>
      <c r="G120" s="37"/>
      <c r="H120" s="37"/>
      <c r="I120" s="29" t="s">
        <v>22</v>
      </c>
      <c r="J120" s="76" t="str">
        <f>IF(J14="","",J14)</f>
        <v>21. 1. 2025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E17</f>
        <v xml:space="preserve"> </v>
      </c>
      <c r="G122" s="37"/>
      <c r="H122" s="37"/>
      <c r="I122" s="29" t="s">
        <v>30</v>
      </c>
      <c r="J122" s="33" t="str">
        <f>E23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IF(E20="","",E20)</f>
        <v>Vyplň údaj</v>
      </c>
      <c r="G123" s="37"/>
      <c r="H123" s="37"/>
      <c r="I123" s="29" t="s">
        <v>32</v>
      </c>
      <c r="J123" s="33" t="str">
        <f>E26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96"/>
      <c r="B125" s="197"/>
      <c r="C125" s="198" t="s">
        <v>181</v>
      </c>
      <c r="D125" s="199" t="s">
        <v>59</v>
      </c>
      <c r="E125" s="199" t="s">
        <v>55</v>
      </c>
      <c r="F125" s="199" t="s">
        <v>56</v>
      </c>
      <c r="G125" s="199" t="s">
        <v>182</v>
      </c>
      <c r="H125" s="199" t="s">
        <v>183</v>
      </c>
      <c r="I125" s="199" t="s">
        <v>184</v>
      </c>
      <c r="J125" s="200" t="s">
        <v>172</v>
      </c>
      <c r="K125" s="201" t="s">
        <v>185</v>
      </c>
      <c r="L125" s="202"/>
      <c r="M125" s="97" t="s">
        <v>1</v>
      </c>
      <c r="N125" s="98" t="s">
        <v>38</v>
      </c>
      <c r="O125" s="98" t="s">
        <v>186</v>
      </c>
      <c r="P125" s="98" t="s">
        <v>187</v>
      </c>
      <c r="Q125" s="98" t="s">
        <v>188</v>
      </c>
      <c r="R125" s="98" t="s">
        <v>189</v>
      </c>
      <c r="S125" s="98" t="s">
        <v>190</v>
      </c>
      <c r="T125" s="99" t="s">
        <v>191</v>
      </c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196"/>
    </row>
    <row r="126" s="2" customFormat="1" ht="22.8" customHeight="1">
      <c r="A126" s="35"/>
      <c r="B126" s="36"/>
      <c r="C126" s="104" t="s">
        <v>192</v>
      </c>
      <c r="D126" s="37"/>
      <c r="E126" s="37"/>
      <c r="F126" s="37"/>
      <c r="G126" s="37"/>
      <c r="H126" s="37"/>
      <c r="I126" s="37"/>
      <c r="J126" s="203">
        <f>BK126</f>
        <v>0</v>
      </c>
      <c r="K126" s="37"/>
      <c r="L126" s="41"/>
      <c r="M126" s="100"/>
      <c r="N126" s="204"/>
      <c r="O126" s="101"/>
      <c r="P126" s="205">
        <f>P127+P156</f>
        <v>0</v>
      </c>
      <c r="Q126" s="101"/>
      <c r="R126" s="205">
        <f>R127+R156</f>
        <v>16.42255025</v>
      </c>
      <c r="S126" s="101"/>
      <c r="T126" s="206">
        <f>T127+T156</f>
        <v>6.1312499999999996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73</v>
      </c>
      <c r="AU126" s="14" t="s">
        <v>174</v>
      </c>
      <c r="BK126" s="207">
        <f>BK127+BK156</f>
        <v>0</v>
      </c>
    </row>
    <row r="127" s="12" customFormat="1" ht="25.92" customHeight="1">
      <c r="A127" s="12"/>
      <c r="B127" s="208"/>
      <c r="C127" s="209"/>
      <c r="D127" s="210" t="s">
        <v>73</v>
      </c>
      <c r="E127" s="211" t="s">
        <v>193</v>
      </c>
      <c r="F127" s="211" t="s">
        <v>194</v>
      </c>
      <c r="G127" s="209"/>
      <c r="H127" s="209"/>
      <c r="I127" s="212"/>
      <c r="J127" s="213">
        <f>BK127</f>
        <v>0</v>
      </c>
      <c r="K127" s="209"/>
      <c r="L127" s="214"/>
      <c r="M127" s="215"/>
      <c r="N127" s="216"/>
      <c r="O127" s="216"/>
      <c r="P127" s="217">
        <f>P128+P148+P151</f>
        <v>0</v>
      </c>
      <c r="Q127" s="216"/>
      <c r="R127" s="217">
        <f>R128+R148+R151</f>
        <v>16.42255025</v>
      </c>
      <c r="S127" s="216"/>
      <c r="T127" s="218">
        <f>T128+T148+T151</f>
        <v>6.1312499999999996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9" t="s">
        <v>81</v>
      </c>
      <c r="AT127" s="220" t="s">
        <v>73</v>
      </c>
      <c r="AU127" s="220" t="s">
        <v>74</v>
      </c>
      <c r="AY127" s="219" t="s">
        <v>195</v>
      </c>
      <c r="BK127" s="221">
        <f>BK128+BK148+BK151</f>
        <v>0</v>
      </c>
    </row>
    <row r="128" s="12" customFormat="1" ht="22.8" customHeight="1">
      <c r="A128" s="12"/>
      <c r="B128" s="208"/>
      <c r="C128" s="209"/>
      <c r="D128" s="210" t="s">
        <v>73</v>
      </c>
      <c r="E128" s="222" t="s">
        <v>81</v>
      </c>
      <c r="F128" s="222" t="s">
        <v>196</v>
      </c>
      <c r="G128" s="209"/>
      <c r="H128" s="209"/>
      <c r="I128" s="212"/>
      <c r="J128" s="223">
        <f>BK128</f>
        <v>0</v>
      </c>
      <c r="K128" s="209"/>
      <c r="L128" s="214"/>
      <c r="M128" s="215"/>
      <c r="N128" s="216"/>
      <c r="O128" s="216"/>
      <c r="P128" s="217">
        <f>SUM(P129:P147)</f>
        <v>0</v>
      </c>
      <c r="Q128" s="216"/>
      <c r="R128" s="217">
        <f>SUM(R129:R147)</f>
        <v>12.561644999999999</v>
      </c>
      <c r="S128" s="216"/>
      <c r="T128" s="218">
        <f>SUM(T129:T147)</f>
        <v>6.1312499999999996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9" t="s">
        <v>81</v>
      </c>
      <c r="AT128" s="220" t="s">
        <v>73</v>
      </c>
      <c r="AU128" s="220" t="s">
        <v>81</v>
      </c>
      <c r="AY128" s="219" t="s">
        <v>195</v>
      </c>
      <c r="BK128" s="221">
        <f>SUM(BK129:BK147)</f>
        <v>0</v>
      </c>
    </row>
    <row r="129" s="2" customFormat="1" ht="24.15" customHeight="1">
      <c r="A129" s="35"/>
      <c r="B129" s="36"/>
      <c r="C129" s="224" t="s">
        <v>81</v>
      </c>
      <c r="D129" s="224" t="s">
        <v>197</v>
      </c>
      <c r="E129" s="225" t="s">
        <v>500</v>
      </c>
      <c r="F129" s="226" t="s">
        <v>501</v>
      </c>
      <c r="G129" s="227" t="s">
        <v>231</v>
      </c>
      <c r="H129" s="228">
        <v>11.25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39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0.255</v>
      </c>
      <c r="T129" s="235">
        <f>S129*H129</f>
        <v>2.8687499999999999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201</v>
      </c>
      <c r="AT129" s="236" t="s">
        <v>197</v>
      </c>
      <c r="AU129" s="236" t="s">
        <v>83</v>
      </c>
      <c r="AY129" s="14" t="s">
        <v>195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201</v>
      </c>
      <c r="BM129" s="236" t="s">
        <v>583</v>
      </c>
    </row>
    <row r="130" s="2" customFormat="1" ht="33" customHeight="1">
      <c r="A130" s="35"/>
      <c r="B130" s="36"/>
      <c r="C130" s="224" t="s">
        <v>83</v>
      </c>
      <c r="D130" s="224" t="s">
        <v>197</v>
      </c>
      <c r="E130" s="225" t="s">
        <v>503</v>
      </c>
      <c r="F130" s="226" t="s">
        <v>504</v>
      </c>
      <c r="G130" s="227" t="s">
        <v>231</v>
      </c>
      <c r="H130" s="228">
        <v>11.25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39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0.28999999999999998</v>
      </c>
      <c r="T130" s="235">
        <f>S130*H130</f>
        <v>3.2624999999999997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201</v>
      </c>
      <c r="AT130" s="236" t="s">
        <v>197</v>
      </c>
      <c r="AU130" s="236" t="s">
        <v>83</v>
      </c>
      <c r="AY130" s="14" t="s">
        <v>195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201</v>
      </c>
      <c r="BM130" s="236" t="s">
        <v>584</v>
      </c>
    </row>
    <row r="131" s="2" customFormat="1" ht="24.15" customHeight="1">
      <c r="A131" s="35"/>
      <c r="B131" s="36"/>
      <c r="C131" s="224" t="s">
        <v>207</v>
      </c>
      <c r="D131" s="224" t="s">
        <v>197</v>
      </c>
      <c r="E131" s="225" t="s">
        <v>203</v>
      </c>
      <c r="F131" s="226" t="s">
        <v>204</v>
      </c>
      <c r="G131" s="227" t="s">
        <v>205</v>
      </c>
      <c r="H131" s="228">
        <v>7.5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39</v>
      </c>
      <c r="O131" s="88"/>
      <c r="P131" s="234">
        <f>O131*H131</f>
        <v>0</v>
      </c>
      <c r="Q131" s="234">
        <v>3.0000000000000001E-05</v>
      </c>
      <c r="R131" s="234">
        <f>Q131*H131</f>
        <v>0.00022499999999999999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201</v>
      </c>
      <c r="AT131" s="236" t="s">
        <v>197</v>
      </c>
      <c r="AU131" s="236" t="s">
        <v>83</v>
      </c>
      <c r="AY131" s="14" t="s">
        <v>195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201</v>
      </c>
      <c r="BM131" s="236" t="s">
        <v>585</v>
      </c>
    </row>
    <row r="132" s="2" customFormat="1" ht="24.15" customHeight="1">
      <c r="A132" s="35"/>
      <c r="B132" s="36"/>
      <c r="C132" s="224" t="s">
        <v>201</v>
      </c>
      <c r="D132" s="224" t="s">
        <v>197</v>
      </c>
      <c r="E132" s="225" t="s">
        <v>208</v>
      </c>
      <c r="F132" s="226" t="s">
        <v>209</v>
      </c>
      <c r="G132" s="227" t="s">
        <v>210</v>
      </c>
      <c r="H132" s="228">
        <v>1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39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201</v>
      </c>
      <c r="AT132" s="236" t="s">
        <v>197</v>
      </c>
      <c r="AU132" s="236" t="s">
        <v>83</v>
      </c>
      <c r="AY132" s="14" t="s">
        <v>195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201</v>
      </c>
      <c r="BM132" s="236" t="s">
        <v>586</v>
      </c>
    </row>
    <row r="133" s="2" customFormat="1" ht="33" customHeight="1">
      <c r="A133" s="35"/>
      <c r="B133" s="36"/>
      <c r="C133" s="224" t="s">
        <v>216</v>
      </c>
      <c r="D133" s="224" t="s">
        <v>197</v>
      </c>
      <c r="E133" s="225" t="s">
        <v>212</v>
      </c>
      <c r="F133" s="226" t="s">
        <v>213</v>
      </c>
      <c r="G133" s="227" t="s">
        <v>214</v>
      </c>
      <c r="H133" s="228">
        <v>5.6100000000000003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39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201</v>
      </c>
      <c r="AT133" s="236" t="s">
        <v>197</v>
      </c>
      <c r="AU133" s="236" t="s">
        <v>83</v>
      </c>
      <c r="AY133" s="14" t="s">
        <v>195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201</v>
      </c>
      <c r="BM133" s="236" t="s">
        <v>587</v>
      </c>
    </row>
    <row r="134" s="2" customFormat="1" ht="33" customHeight="1">
      <c r="A134" s="35"/>
      <c r="B134" s="36"/>
      <c r="C134" s="224" t="s">
        <v>220</v>
      </c>
      <c r="D134" s="224" t="s">
        <v>197</v>
      </c>
      <c r="E134" s="225" t="s">
        <v>217</v>
      </c>
      <c r="F134" s="226" t="s">
        <v>218</v>
      </c>
      <c r="G134" s="227" t="s">
        <v>214</v>
      </c>
      <c r="H134" s="228">
        <v>7.0129999999999999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39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201</v>
      </c>
      <c r="AT134" s="236" t="s">
        <v>197</v>
      </c>
      <c r="AU134" s="236" t="s">
        <v>83</v>
      </c>
      <c r="AY134" s="14" t="s">
        <v>195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201</v>
      </c>
      <c r="BM134" s="236" t="s">
        <v>588</v>
      </c>
    </row>
    <row r="135" s="2" customFormat="1" ht="33" customHeight="1">
      <c r="A135" s="35"/>
      <c r="B135" s="36"/>
      <c r="C135" s="224" t="s">
        <v>224</v>
      </c>
      <c r="D135" s="224" t="s">
        <v>197</v>
      </c>
      <c r="E135" s="225" t="s">
        <v>221</v>
      </c>
      <c r="F135" s="226" t="s">
        <v>222</v>
      </c>
      <c r="G135" s="227" t="s">
        <v>214</v>
      </c>
      <c r="H135" s="228">
        <v>1.403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39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201</v>
      </c>
      <c r="AT135" s="236" t="s">
        <v>197</v>
      </c>
      <c r="AU135" s="236" t="s">
        <v>83</v>
      </c>
      <c r="AY135" s="14" t="s">
        <v>195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201</v>
      </c>
      <c r="BM135" s="236" t="s">
        <v>589</v>
      </c>
    </row>
    <row r="136" s="2" customFormat="1" ht="24.15" customHeight="1">
      <c r="A136" s="35"/>
      <c r="B136" s="36"/>
      <c r="C136" s="224" t="s">
        <v>228</v>
      </c>
      <c r="D136" s="224" t="s">
        <v>197</v>
      </c>
      <c r="E136" s="225" t="s">
        <v>225</v>
      </c>
      <c r="F136" s="226" t="s">
        <v>226</v>
      </c>
      <c r="G136" s="227" t="s">
        <v>214</v>
      </c>
      <c r="H136" s="228">
        <v>7.0129999999999999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39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201</v>
      </c>
      <c r="AT136" s="236" t="s">
        <v>197</v>
      </c>
      <c r="AU136" s="236" t="s">
        <v>83</v>
      </c>
      <c r="AY136" s="14" t="s">
        <v>195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201</v>
      </c>
      <c r="BM136" s="236" t="s">
        <v>590</v>
      </c>
    </row>
    <row r="137" s="2" customFormat="1" ht="21.75" customHeight="1">
      <c r="A137" s="35"/>
      <c r="B137" s="36"/>
      <c r="C137" s="224" t="s">
        <v>233</v>
      </c>
      <c r="D137" s="224" t="s">
        <v>197</v>
      </c>
      <c r="E137" s="225" t="s">
        <v>512</v>
      </c>
      <c r="F137" s="226" t="s">
        <v>513</v>
      </c>
      <c r="G137" s="227" t="s">
        <v>231</v>
      </c>
      <c r="H137" s="228">
        <v>25.5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39</v>
      </c>
      <c r="O137" s="88"/>
      <c r="P137" s="234">
        <f>O137*H137</f>
        <v>0</v>
      </c>
      <c r="Q137" s="234">
        <v>0.00084000000000000003</v>
      </c>
      <c r="R137" s="234">
        <f>Q137*H137</f>
        <v>0.021420000000000002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201</v>
      </c>
      <c r="AT137" s="236" t="s">
        <v>197</v>
      </c>
      <c r="AU137" s="236" t="s">
        <v>83</v>
      </c>
      <c r="AY137" s="14" t="s">
        <v>195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201</v>
      </c>
      <c r="BM137" s="236" t="s">
        <v>591</v>
      </c>
    </row>
    <row r="138" s="2" customFormat="1" ht="24.15" customHeight="1">
      <c r="A138" s="35"/>
      <c r="B138" s="36"/>
      <c r="C138" s="224" t="s">
        <v>237</v>
      </c>
      <c r="D138" s="224" t="s">
        <v>197</v>
      </c>
      <c r="E138" s="225" t="s">
        <v>515</v>
      </c>
      <c r="F138" s="226" t="s">
        <v>516</v>
      </c>
      <c r="G138" s="227" t="s">
        <v>231</v>
      </c>
      <c r="H138" s="228">
        <v>25.5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39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201</v>
      </c>
      <c r="AT138" s="236" t="s">
        <v>197</v>
      </c>
      <c r="AU138" s="236" t="s">
        <v>83</v>
      </c>
      <c r="AY138" s="14" t="s">
        <v>195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201</v>
      </c>
      <c r="BM138" s="236" t="s">
        <v>592</v>
      </c>
    </row>
    <row r="139" s="2" customFormat="1" ht="37.8" customHeight="1">
      <c r="A139" s="35"/>
      <c r="B139" s="36"/>
      <c r="C139" s="224" t="s">
        <v>241</v>
      </c>
      <c r="D139" s="224" t="s">
        <v>197</v>
      </c>
      <c r="E139" s="225" t="s">
        <v>238</v>
      </c>
      <c r="F139" s="226" t="s">
        <v>239</v>
      </c>
      <c r="G139" s="227" t="s">
        <v>214</v>
      </c>
      <c r="H139" s="228">
        <v>10.725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39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201</v>
      </c>
      <c r="AT139" s="236" t="s">
        <v>197</v>
      </c>
      <c r="AU139" s="236" t="s">
        <v>83</v>
      </c>
      <c r="AY139" s="14" t="s">
        <v>195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201</v>
      </c>
      <c r="BM139" s="236" t="s">
        <v>593</v>
      </c>
    </row>
    <row r="140" s="2" customFormat="1" ht="37.8" customHeight="1">
      <c r="A140" s="35"/>
      <c r="B140" s="36"/>
      <c r="C140" s="224" t="s">
        <v>8</v>
      </c>
      <c r="D140" s="224" t="s">
        <v>197</v>
      </c>
      <c r="E140" s="225" t="s">
        <v>242</v>
      </c>
      <c r="F140" s="226" t="s">
        <v>243</v>
      </c>
      <c r="G140" s="227" t="s">
        <v>214</v>
      </c>
      <c r="H140" s="228">
        <v>3.2999999999999998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39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201</v>
      </c>
      <c r="AT140" s="236" t="s">
        <v>197</v>
      </c>
      <c r="AU140" s="236" t="s">
        <v>83</v>
      </c>
      <c r="AY140" s="14" t="s">
        <v>195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201</v>
      </c>
      <c r="BM140" s="236" t="s">
        <v>594</v>
      </c>
    </row>
    <row r="141" s="2" customFormat="1" ht="24.15" customHeight="1">
      <c r="A141" s="35"/>
      <c r="B141" s="36"/>
      <c r="C141" s="224" t="s">
        <v>248</v>
      </c>
      <c r="D141" s="224" t="s">
        <v>197</v>
      </c>
      <c r="E141" s="225" t="s">
        <v>245</v>
      </c>
      <c r="F141" s="226" t="s">
        <v>246</v>
      </c>
      <c r="G141" s="227" t="s">
        <v>214</v>
      </c>
      <c r="H141" s="228">
        <v>10.725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39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201</v>
      </c>
      <c r="AT141" s="236" t="s">
        <v>197</v>
      </c>
      <c r="AU141" s="236" t="s">
        <v>83</v>
      </c>
      <c r="AY141" s="14" t="s">
        <v>195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201</v>
      </c>
      <c r="BM141" s="236" t="s">
        <v>595</v>
      </c>
    </row>
    <row r="142" s="2" customFormat="1" ht="33" customHeight="1">
      <c r="A142" s="35"/>
      <c r="B142" s="36"/>
      <c r="C142" s="224" t="s">
        <v>253</v>
      </c>
      <c r="D142" s="224" t="s">
        <v>197</v>
      </c>
      <c r="E142" s="225" t="s">
        <v>249</v>
      </c>
      <c r="F142" s="226" t="s">
        <v>250</v>
      </c>
      <c r="G142" s="227" t="s">
        <v>251</v>
      </c>
      <c r="H142" s="228">
        <v>5.2800000000000002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39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201</v>
      </c>
      <c r="AT142" s="236" t="s">
        <v>197</v>
      </c>
      <c r="AU142" s="236" t="s">
        <v>83</v>
      </c>
      <c r="AY142" s="14" t="s">
        <v>195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201</v>
      </c>
      <c r="BM142" s="236" t="s">
        <v>596</v>
      </c>
    </row>
    <row r="143" s="2" customFormat="1" ht="16.5" customHeight="1">
      <c r="A143" s="35"/>
      <c r="B143" s="36"/>
      <c r="C143" s="224" t="s">
        <v>257</v>
      </c>
      <c r="D143" s="224" t="s">
        <v>197</v>
      </c>
      <c r="E143" s="225" t="s">
        <v>254</v>
      </c>
      <c r="F143" s="226" t="s">
        <v>255</v>
      </c>
      <c r="G143" s="227" t="s">
        <v>214</v>
      </c>
      <c r="H143" s="228">
        <v>3.2999999999999998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39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201</v>
      </c>
      <c r="AT143" s="236" t="s">
        <v>197</v>
      </c>
      <c r="AU143" s="236" t="s">
        <v>83</v>
      </c>
      <c r="AY143" s="14" t="s">
        <v>195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201</v>
      </c>
      <c r="BM143" s="236" t="s">
        <v>597</v>
      </c>
    </row>
    <row r="144" s="2" customFormat="1" ht="24.15" customHeight="1">
      <c r="A144" s="35"/>
      <c r="B144" s="36"/>
      <c r="C144" s="224" t="s">
        <v>261</v>
      </c>
      <c r="D144" s="224" t="s">
        <v>197</v>
      </c>
      <c r="E144" s="225" t="s">
        <v>258</v>
      </c>
      <c r="F144" s="226" t="s">
        <v>259</v>
      </c>
      <c r="G144" s="227" t="s">
        <v>214</v>
      </c>
      <c r="H144" s="228">
        <v>10.725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39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201</v>
      </c>
      <c r="AT144" s="236" t="s">
        <v>197</v>
      </c>
      <c r="AU144" s="236" t="s">
        <v>83</v>
      </c>
      <c r="AY144" s="14" t="s">
        <v>195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201</v>
      </c>
      <c r="BM144" s="236" t="s">
        <v>598</v>
      </c>
    </row>
    <row r="145" s="2" customFormat="1" ht="16.5" customHeight="1">
      <c r="A145" s="35"/>
      <c r="B145" s="36"/>
      <c r="C145" s="238" t="s">
        <v>266</v>
      </c>
      <c r="D145" s="238" t="s">
        <v>262</v>
      </c>
      <c r="E145" s="239" t="s">
        <v>263</v>
      </c>
      <c r="F145" s="240" t="s">
        <v>264</v>
      </c>
      <c r="G145" s="241" t="s">
        <v>251</v>
      </c>
      <c r="H145" s="242">
        <v>8.5800000000000001</v>
      </c>
      <c r="I145" s="243"/>
      <c r="J145" s="244">
        <f>ROUND(I145*H145,2)</f>
        <v>0</v>
      </c>
      <c r="K145" s="245"/>
      <c r="L145" s="246"/>
      <c r="M145" s="247" t="s">
        <v>1</v>
      </c>
      <c r="N145" s="248" t="s">
        <v>39</v>
      </c>
      <c r="O145" s="88"/>
      <c r="P145" s="234">
        <f>O145*H145</f>
        <v>0</v>
      </c>
      <c r="Q145" s="234">
        <v>1</v>
      </c>
      <c r="R145" s="234">
        <f>Q145*H145</f>
        <v>8.5800000000000001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228</v>
      </c>
      <c r="AT145" s="236" t="s">
        <v>262</v>
      </c>
      <c r="AU145" s="236" t="s">
        <v>83</v>
      </c>
      <c r="AY145" s="14" t="s">
        <v>195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201</v>
      </c>
      <c r="BM145" s="236" t="s">
        <v>599</v>
      </c>
    </row>
    <row r="146" s="2" customFormat="1" ht="24.15" customHeight="1">
      <c r="A146" s="35"/>
      <c r="B146" s="36"/>
      <c r="C146" s="224" t="s">
        <v>270</v>
      </c>
      <c r="D146" s="224" t="s">
        <v>197</v>
      </c>
      <c r="E146" s="225" t="s">
        <v>267</v>
      </c>
      <c r="F146" s="226" t="s">
        <v>268</v>
      </c>
      <c r="G146" s="227" t="s">
        <v>214</v>
      </c>
      <c r="H146" s="228">
        <v>2.4750000000000001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39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201</v>
      </c>
      <c r="AT146" s="236" t="s">
        <v>197</v>
      </c>
      <c r="AU146" s="236" t="s">
        <v>83</v>
      </c>
      <c r="AY146" s="14" t="s">
        <v>195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81</v>
      </c>
      <c r="BK146" s="237">
        <f>ROUND(I146*H146,2)</f>
        <v>0</v>
      </c>
      <c r="BL146" s="14" t="s">
        <v>201</v>
      </c>
      <c r="BM146" s="236" t="s">
        <v>600</v>
      </c>
    </row>
    <row r="147" s="2" customFormat="1" ht="16.5" customHeight="1">
      <c r="A147" s="35"/>
      <c r="B147" s="36"/>
      <c r="C147" s="238" t="s">
        <v>275</v>
      </c>
      <c r="D147" s="238" t="s">
        <v>262</v>
      </c>
      <c r="E147" s="239" t="s">
        <v>271</v>
      </c>
      <c r="F147" s="240" t="s">
        <v>272</v>
      </c>
      <c r="G147" s="241" t="s">
        <v>251</v>
      </c>
      <c r="H147" s="242">
        <v>3.96</v>
      </c>
      <c r="I147" s="243"/>
      <c r="J147" s="244">
        <f>ROUND(I147*H147,2)</f>
        <v>0</v>
      </c>
      <c r="K147" s="245"/>
      <c r="L147" s="246"/>
      <c r="M147" s="247" t="s">
        <v>1</v>
      </c>
      <c r="N147" s="248" t="s">
        <v>39</v>
      </c>
      <c r="O147" s="88"/>
      <c r="P147" s="234">
        <f>O147*H147</f>
        <v>0</v>
      </c>
      <c r="Q147" s="234">
        <v>1</v>
      </c>
      <c r="R147" s="234">
        <f>Q147*H147</f>
        <v>3.96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228</v>
      </c>
      <c r="AT147" s="236" t="s">
        <v>262</v>
      </c>
      <c r="AU147" s="236" t="s">
        <v>83</v>
      </c>
      <c r="AY147" s="14" t="s">
        <v>195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201</v>
      </c>
      <c r="BM147" s="236" t="s">
        <v>601</v>
      </c>
    </row>
    <row r="148" s="12" customFormat="1" ht="22.8" customHeight="1">
      <c r="A148" s="12"/>
      <c r="B148" s="208"/>
      <c r="C148" s="209"/>
      <c r="D148" s="210" t="s">
        <v>73</v>
      </c>
      <c r="E148" s="222" t="s">
        <v>201</v>
      </c>
      <c r="F148" s="222" t="s">
        <v>274</v>
      </c>
      <c r="G148" s="209"/>
      <c r="H148" s="209"/>
      <c r="I148" s="212"/>
      <c r="J148" s="223">
        <f>BK148</f>
        <v>0</v>
      </c>
      <c r="K148" s="209"/>
      <c r="L148" s="214"/>
      <c r="M148" s="215"/>
      <c r="N148" s="216"/>
      <c r="O148" s="216"/>
      <c r="P148" s="217">
        <f>SUM(P149:P150)</f>
        <v>0</v>
      </c>
      <c r="Q148" s="216"/>
      <c r="R148" s="217">
        <f>SUM(R149:R150)</f>
        <v>3.8609052500000001</v>
      </c>
      <c r="S148" s="216"/>
      <c r="T148" s="218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9" t="s">
        <v>81</v>
      </c>
      <c r="AT148" s="220" t="s">
        <v>73</v>
      </c>
      <c r="AU148" s="220" t="s">
        <v>81</v>
      </c>
      <c r="AY148" s="219" t="s">
        <v>195</v>
      </c>
      <c r="BK148" s="221">
        <f>SUM(BK149:BK150)</f>
        <v>0</v>
      </c>
    </row>
    <row r="149" s="2" customFormat="1" ht="16.5" customHeight="1">
      <c r="A149" s="35"/>
      <c r="B149" s="36"/>
      <c r="C149" s="224" t="s">
        <v>279</v>
      </c>
      <c r="D149" s="224" t="s">
        <v>197</v>
      </c>
      <c r="E149" s="225" t="s">
        <v>527</v>
      </c>
      <c r="F149" s="226" t="s">
        <v>528</v>
      </c>
      <c r="G149" s="227" t="s">
        <v>214</v>
      </c>
      <c r="H149" s="228">
        <v>0.82499999999999996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39</v>
      </c>
      <c r="O149" s="88"/>
      <c r="P149" s="234">
        <f>O149*H149</f>
        <v>0</v>
      </c>
      <c r="Q149" s="234">
        <v>1.8907700000000001</v>
      </c>
      <c r="R149" s="234">
        <f>Q149*H149</f>
        <v>1.55988525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201</v>
      </c>
      <c r="AT149" s="236" t="s">
        <v>197</v>
      </c>
      <c r="AU149" s="236" t="s">
        <v>83</v>
      </c>
      <c r="AY149" s="14" t="s">
        <v>195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81</v>
      </c>
      <c r="BK149" s="237">
        <f>ROUND(I149*H149,2)</f>
        <v>0</v>
      </c>
      <c r="BL149" s="14" t="s">
        <v>201</v>
      </c>
      <c r="BM149" s="236" t="s">
        <v>602</v>
      </c>
    </row>
    <row r="150" s="2" customFormat="1" ht="16.5" customHeight="1">
      <c r="A150" s="35"/>
      <c r="B150" s="36"/>
      <c r="C150" s="224" t="s">
        <v>7</v>
      </c>
      <c r="D150" s="224" t="s">
        <v>197</v>
      </c>
      <c r="E150" s="225" t="s">
        <v>530</v>
      </c>
      <c r="F150" s="226" t="s">
        <v>531</v>
      </c>
      <c r="G150" s="227" t="s">
        <v>200</v>
      </c>
      <c r="H150" s="228">
        <v>1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39</v>
      </c>
      <c r="O150" s="88"/>
      <c r="P150" s="234">
        <f>O150*H150</f>
        <v>0</v>
      </c>
      <c r="Q150" s="234">
        <v>2.3010199999999998</v>
      </c>
      <c r="R150" s="234">
        <f>Q150*H150</f>
        <v>2.3010199999999998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201</v>
      </c>
      <c r="AT150" s="236" t="s">
        <v>197</v>
      </c>
      <c r="AU150" s="236" t="s">
        <v>83</v>
      </c>
      <c r="AY150" s="14" t="s">
        <v>195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81</v>
      </c>
      <c r="BK150" s="237">
        <f>ROUND(I150*H150,2)</f>
        <v>0</v>
      </c>
      <c r="BL150" s="14" t="s">
        <v>201</v>
      </c>
      <c r="BM150" s="236" t="s">
        <v>603</v>
      </c>
    </row>
    <row r="151" s="12" customFormat="1" ht="22.8" customHeight="1">
      <c r="A151" s="12"/>
      <c r="B151" s="208"/>
      <c r="C151" s="209"/>
      <c r="D151" s="210" t="s">
        <v>73</v>
      </c>
      <c r="E151" s="222" t="s">
        <v>533</v>
      </c>
      <c r="F151" s="222" t="s">
        <v>534</v>
      </c>
      <c r="G151" s="209"/>
      <c r="H151" s="209"/>
      <c r="I151" s="212"/>
      <c r="J151" s="223">
        <f>BK151</f>
        <v>0</v>
      </c>
      <c r="K151" s="209"/>
      <c r="L151" s="214"/>
      <c r="M151" s="215"/>
      <c r="N151" s="216"/>
      <c r="O151" s="216"/>
      <c r="P151" s="217">
        <f>SUM(P152:P155)</f>
        <v>0</v>
      </c>
      <c r="Q151" s="216"/>
      <c r="R151" s="217">
        <f>SUM(R152:R155)</f>
        <v>0</v>
      </c>
      <c r="S151" s="216"/>
      <c r="T151" s="218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9" t="s">
        <v>81</v>
      </c>
      <c r="AT151" s="220" t="s">
        <v>73</v>
      </c>
      <c r="AU151" s="220" t="s">
        <v>81</v>
      </c>
      <c r="AY151" s="219" t="s">
        <v>195</v>
      </c>
      <c r="BK151" s="221">
        <f>SUM(BK152:BK155)</f>
        <v>0</v>
      </c>
    </row>
    <row r="152" s="2" customFormat="1" ht="24.15" customHeight="1">
      <c r="A152" s="35"/>
      <c r="B152" s="36"/>
      <c r="C152" s="224" t="s">
        <v>535</v>
      </c>
      <c r="D152" s="224" t="s">
        <v>197</v>
      </c>
      <c r="E152" s="225" t="s">
        <v>536</v>
      </c>
      <c r="F152" s="226" t="s">
        <v>537</v>
      </c>
      <c r="G152" s="227" t="s">
        <v>251</v>
      </c>
      <c r="H152" s="228">
        <v>6.1310000000000002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39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201</v>
      </c>
      <c r="AT152" s="236" t="s">
        <v>197</v>
      </c>
      <c r="AU152" s="236" t="s">
        <v>83</v>
      </c>
      <c r="AY152" s="14" t="s">
        <v>195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81</v>
      </c>
      <c r="BK152" s="237">
        <f>ROUND(I152*H152,2)</f>
        <v>0</v>
      </c>
      <c r="BL152" s="14" t="s">
        <v>201</v>
      </c>
      <c r="BM152" s="236" t="s">
        <v>604</v>
      </c>
    </row>
    <row r="153" s="2" customFormat="1" ht="24.15" customHeight="1">
      <c r="A153" s="35"/>
      <c r="B153" s="36"/>
      <c r="C153" s="224" t="s">
        <v>539</v>
      </c>
      <c r="D153" s="224" t="s">
        <v>197</v>
      </c>
      <c r="E153" s="225" t="s">
        <v>540</v>
      </c>
      <c r="F153" s="226" t="s">
        <v>541</v>
      </c>
      <c r="G153" s="227" t="s">
        <v>251</v>
      </c>
      <c r="H153" s="228">
        <v>30.655000000000001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39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201</v>
      </c>
      <c r="AT153" s="236" t="s">
        <v>197</v>
      </c>
      <c r="AU153" s="236" t="s">
        <v>83</v>
      </c>
      <c r="AY153" s="14" t="s">
        <v>195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81</v>
      </c>
      <c r="BK153" s="237">
        <f>ROUND(I153*H153,2)</f>
        <v>0</v>
      </c>
      <c r="BL153" s="14" t="s">
        <v>201</v>
      </c>
      <c r="BM153" s="236" t="s">
        <v>605</v>
      </c>
    </row>
    <row r="154" s="2" customFormat="1" ht="37.8" customHeight="1">
      <c r="A154" s="35"/>
      <c r="B154" s="36"/>
      <c r="C154" s="224" t="s">
        <v>543</v>
      </c>
      <c r="D154" s="224" t="s">
        <v>197</v>
      </c>
      <c r="E154" s="225" t="s">
        <v>544</v>
      </c>
      <c r="F154" s="226" t="s">
        <v>545</v>
      </c>
      <c r="G154" s="227" t="s">
        <v>251</v>
      </c>
      <c r="H154" s="228">
        <v>2.8690000000000002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39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201</v>
      </c>
      <c r="AT154" s="236" t="s">
        <v>197</v>
      </c>
      <c r="AU154" s="236" t="s">
        <v>83</v>
      </c>
      <c r="AY154" s="14" t="s">
        <v>195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81</v>
      </c>
      <c r="BK154" s="237">
        <f>ROUND(I154*H154,2)</f>
        <v>0</v>
      </c>
      <c r="BL154" s="14" t="s">
        <v>201</v>
      </c>
      <c r="BM154" s="236" t="s">
        <v>606</v>
      </c>
    </row>
    <row r="155" s="2" customFormat="1" ht="24.15" customHeight="1">
      <c r="A155" s="35"/>
      <c r="B155" s="36"/>
      <c r="C155" s="224" t="s">
        <v>547</v>
      </c>
      <c r="D155" s="224" t="s">
        <v>197</v>
      </c>
      <c r="E155" s="225" t="s">
        <v>548</v>
      </c>
      <c r="F155" s="226" t="s">
        <v>549</v>
      </c>
      <c r="G155" s="227" t="s">
        <v>251</v>
      </c>
      <c r="H155" s="228">
        <v>3.2629999999999999</v>
      </c>
      <c r="I155" s="229"/>
      <c r="J155" s="230">
        <f>ROUND(I155*H155,2)</f>
        <v>0</v>
      </c>
      <c r="K155" s="231"/>
      <c r="L155" s="41"/>
      <c r="M155" s="232" t="s">
        <v>1</v>
      </c>
      <c r="N155" s="233" t="s">
        <v>39</v>
      </c>
      <c r="O155" s="88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201</v>
      </c>
      <c r="AT155" s="236" t="s">
        <v>197</v>
      </c>
      <c r="AU155" s="236" t="s">
        <v>83</v>
      </c>
      <c r="AY155" s="14" t="s">
        <v>195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81</v>
      </c>
      <c r="BK155" s="237">
        <f>ROUND(I155*H155,2)</f>
        <v>0</v>
      </c>
      <c r="BL155" s="14" t="s">
        <v>201</v>
      </c>
      <c r="BM155" s="236" t="s">
        <v>607</v>
      </c>
    </row>
    <row r="156" s="12" customFormat="1" ht="25.92" customHeight="1">
      <c r="A156" s="12"/>
      <c r="B156" s="208"/>
      <c r="C156" s="209"/>
      <c r="D156" s="210" t="s">
        <v>73</v>
      </c>
      <c r="E156" s="211" t="s">
        <v>283</v>
      </c>
      <c r="F156" s="211" t="s">
        <v>284</v>
      </c>
      <c r="G156" s="209"/>
      <c r="H156" s="209"/>
      <c r="I156" s="212"/>
      <c r="J156" s="213">
        <f>BK156</f>
        <v>0</v>
      </c>
      <c r="K156" s="209"/>
      <c r="L156" s="214"/>
      <c r="M156" s="215"/>
      <c r="N156" s="216"/>
      <c r="O156" s="216"/>
      <c r="P156" s="217">
        <f>P157</f>
        <v>0</v>
      </c>
      <c r="Q156" s="216"/>
      <c r="R156" s="217">
        <f>R157</f>
        <v>0</v>
      </c>
      <c r="S156" s="216"/>
      <c r="T156" s="218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9" t="s">
        <v>216</v>
      </c>
      <c r="AT156" s="220" t="s">
        <v>73</v>
      </c>
      <c r="AU156" s="220" t="s">
        <v>74</v>
      </c>
      <c r="AY156" s="219" t="s">
        <v>195</v>
      </c>
      <c r="BK156" s="221">
        <f>BK157</f>
        <v>0</v>
      </c>
    </row>
    <row r="157" s="12" customFormat="1" ht="22.8" customHeight="1">
      <c r="A157" s="12"/>
      <c r="B157" s="208"/>
      <c r="C157" s="209"/>
      <c r="D157" s="210" t="s">
        <v>73</v>
      </c>
      <c r="E157" s="222" t="s">
        <v>285</v>
      </c>
      <c r="F157" s="222" t="s">
        <v>286</v>
      </c>
      <c r="G157" s="209"/>
      <c r="H157" s="209"/>
      <c r="I157" s="212"/>
      <c r="J157" s="223">
        <f>BK157</f>
        <v>0</v>
      </c>
      <c r="K157" s="209"/>
      <c r="L157" s="214"/>
      <c r="M157" s="215"/>
      <c r="N157" s="216"/>
      <c r="O157" s="216"/>
      <c r="P157" s="217">
        <f>P158</f>
        <v>0</v>
      </c>
      <c r="Q157" s="216"/>
      <c r="R157" s="217">
        <f>R158</f>
        <v>0</v>
      </c>
      <c r="S157" s="216"/>
      <c r="T157" s="218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9" t="s">
        <v>216</v>
      </c>
      <c r="AT157" s="220" t="s">
        <v>73</v>
      </c>
      <c r="AU157" s="220" t="s">
        <v>81</v>
      </c>
      <c r="AY157" s="219" t="s">
        <v>195</v>
      </c>
      <c r="BK157" s="221">
        <f>BK158</f>
        <v>0</v>
      </c>
    </row>
    <row r="158" s="2" customFormat="1" ht="24.15" customHeight="1">
      <c r="A158" s="35"/>
      <c r="B158" s="36"/>
      <c r="C158" s="224" t="s">
        <v>551</v>
      </c>
      <c r="D158" s="224" t="s">
        <v>197</v>
      </c>
      <c r="E158" s="225" t="s">
        <v>287</v>
      </c>
      <c r="F158" s="226" t="s">
        <v>288</v>
      </c>
      <c r="G158" s="227" t="s">
        <v>289</v>
      </c>
      <c r="H158" s="228">
        <v>1</v>
      </c>
      <c r="I158" s="229"/>
      <c r="J158" s="230">
        <f>ROUND(I158*H158,2)</f>
        <v>0</v>
      </c>
      <c r="K158" s="231"/>
      <c r="L158" s="41"/>
      <c r="M158" s="249" t="s">
        <v>1</v>
      </c>
      <c r="N158" s="250" t="s">
        <v>39</v>
      </c>
      <c r="O158" s="251"/>
      <c r="P158" s="252">
        <f>O158*H158</f>
        <v>0</v>
      </c>
      <c r="Q158" s="252">
        <v>0</v>
      </c>
      <c r="R158" s="252">
        <f>Q158*H158</f>
        <v>0</v>
      </c>
      <c r="S158" s="252">
        <v>0</v>
      </c>
      <c r="T158" s="25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290</v>
      </c>
      <c r="AT158" s="236" t="s">
        <v>197</v>
      </c>
      <c r="AU158" s="236" t="s">
        <v>83</v>
      </c>
      <c r="AY158" s="14" t="s">
        <v>195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81</v>
      </c>
      <c r="BK158" s="237">
        <f>ROUND(I158*H158,2)</f>
        <v>0</v>
      </c>
      <c r="BL158" s="14" t="s">
        <v>290</v>
      </c>
      <c r="BM158" s="236" t="s">
        <v>608</v>
      </c>
    </row>
    <row r="159" s="2" customFormat="1" ht="6.96" customHeight="1">
      <c r="A159" s="35"/>
      <c r="B159" s="63"/>
      <c r="C159" s="64"/>
      <c r="D159" s="64"/>
      <c r="E159" s="64"/>
      <c r="F159" s="64"/>
      <c r="G159" s="64"/>
      <c r="H159" s="64"/>
      <c r="I159" s="64"/>
      <c r="J159" s="64"/>
      <c r="K159" s="64"/>
      <c r="L159" s="41"/>
      <c r="M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</row>
  </sheetData>
  <sheetProtection sheet="1" autoFilter="0" formatColumns="0" formatRows="0" objects="1" scenarios="1" spinCount="100000" saltValue="QjVfBYk5rZk2y8yDi4ZBXcM5YOXmNdmmmtG9GUAayFSDZzZa6eVMofhtDcPJL3kdu/fOJYhrjQORf55QFwy7JA==" hashValue="w+HRPZHtYQJzMbKWX9gyisk0ZRI4L4KLQ5A8l6eiwA9IjmX9Vq81rNnPUanfwlR8XqE1TJqa2ct4JEJ7qT5hqw==" algorithmName="SHA-512" password="EC3B"/>
  <autoFilter ref="C125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149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165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Rekonstrukce vodovodu a kanalizace ve Znojmě - nám. Svobody-výkaz výměr</v>
      </c>
      <c r="F7" s="147"/>
      <c r="G7" s="147"/>
      <c r="H7" s="147"/>
      <c r="L7" s="17"/>
    </row>
    <row r="8" s="1" customFormat="1" ht="12" customHeight="1">
      <c r="B8" s="17"/>
      <c r="D8" s="147" t="s">
        <v>166</v>
      </c>
      <c r="L8" s="17"/>
    </row>
    <row r="9" s="2" customFormat="1" ht="16.5" customHeight="1">
      <c r="A9" s="35"/>
      <c r="B9" s="41"/>
      <c r="C9" s="35"/>
      <c r="D9" s="35"/>
      <c r="E9" s="148" t="s">
        <v>609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168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30" customHeight="1">
      <c r="A11" s="35"/>
      <c r="B11" s="41"/>
      <c r="C11" s="35"/>
      <c r="D11" s="35"/>
      <c r="E11" s="149" t="s">
        <v>610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21. 1. 2025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ROUND(J126,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ROUND((SUM(BE126:BE158)),  2)</f>
        <v>0</v>
      </c>
      <c r="G35" s="35"/>
      <c r="H35" s="35"/>
      <c r="I35" s="161">
        <v>0.20999999999999999</v>
      </c>
      <c r="J35" s="160">
        <f>ROUND(((SUM(BE126:BE158))*I35),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ROUND((SUM(BF126:BF158)),  2)</f>
        <v>0</v>
      </c>
      <c r="G36" s="35"/>
      <c r="H36" s="35"/>
      <c r="I36" s="161">
        <v>0.12</v>
      </c>
      <c r="J36" s="160">
        <f>ROUND(((SUM(BF126:BF158))*I36),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ROUND((SUM(BG126:BG158)),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ROUND((SUM(BH126:BH158)),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ROUND((SUM(BI126:BI158)),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170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Rekonstrukce vodovodu a kanalizace ve Znojmě - nám. Svobody-výkaz výměr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166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609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168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30" customHeight="1">
      <c r="A89" s="35"/>
      <c r="B89" s="36"/>
      <c r="C89" s="37"/>
      <c r="D89" s="37"/>
      <c r="E89" s="73" t="str">
        <f>E11</f>
        <v>01 - Vodovodní přípojka pro p.č.179/1 - dl.7,0 m-zemní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Znojmo</v>
      </c>
      <c r="G91" s="37"/>
      <c r="H91" s="37"/>
      <c r="I91" s="29" t="s">
        <v>22</v>
      </c>
      <c r="J91" s="76" t="str">
        <f>IF(J14="","",J14)</f>
        <v>21. 1. 2025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171</v>
      </c>
      <c r="D96" s="182"/>
      <c r="E96" s="182"/>
      <c r="F96" s="182"/>
      <c r="G96" s="182"/>
      <c r="H96" s="182"/>
      <c r="I96" s="182"/>
      <c r="J96" s="183" t="s">
        <v>172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173</v>
      </c>
      <c r="D98" s="37"/>
      <c r="E98" s="37"/>
      <c r="F98" s="37"/>
      <c r="G98" s="37"/>
      <c r="H98" s="37"/>
      <c r="I98" s="37"/>
      <c r="J98" s="107">
        <f>J126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174</v>
      </c>
    </row>
    <row r="99" s="9" customFormat="1" ht="24.96" customHeight="1">
      <c r="A99" s="9"/>
      <c r="B99" s="185"/>
      <c r="C99" s="186"/>
      <c r="D99" s="187" t="s">
        <v>175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176</v>
      </c>
      <c r="E100" s="193"/>
      <c r="F100" s="193"/>
      <c r="G100" s="193"/>
      <c r="H100" s="193"/>
      <c r="I100" s="193"/>
      <c r="J100" s="194">
        <f>J128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177</v>
      </c>
      <c r="E101" s="193"/>
      <c r="F101" s="193"/>
      <c r="G101" s="193"/>
      <c r="H101" s="193"/>
      <c r="I101" s="193"/>
      <c r="J101" s="194">
        <f>J148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1"/>
      <c r="C102" s="130"/>
      <c r="D102" s="192" t="s">
        <v>499</v>
      </c>
      <c r="E102" s="193"/>
      <c r="F102" s="193"/>
      <c r="G102" s="193"/>
      <c r="H102" s="193"/>
      <c r="I102" s="193"/>
      <c r="J102" s="194">
        <f>J151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5"/>
      <c r="C103" s="186"/>
      <c r="D103" s="187" t="s">
        <v>178</v>
      </c>
      <c r="E103" s="188"/>
      <c r="F103" s="188"/>
      <c r="G103" s="188"/>
      <c r="H103" s="188"/>
      <c r="I103" s="188"/>
      <c r="J103" s="189">
        <f>J156</f>
        <v>0</v>
      </c>
      <c r="K103" s="186"/>
      <c r="L103" s="19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1"/>
      <c r="C104" s="130"/>
      <c r="D104" s="192" t="s">
        <v>179</v>
      </c>
      <c r="E104" s="193"/>
      <c r="F104" s="193"/>
      <c r="G104" s="193"/>
      <c r="H104" s="193"/>
      <c r="I104" s="193"/>
      <c r="J104" s="194">
        <f>J157</f>
        <v>0</v>
      </c>
      <c r="K104" s="130"/>
      <c r="L104" s="19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180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6.25" customHeight="1">
      <c r="A114" s="35"/>
      <c r="B114" s="36"/>
      <c r="C114" s="37"/>
      <c r="D114" s="37"/>
      <c r="E114" s="180" t="str">
        <f>E7</f>
        <v>Rekonstrukce vodovodu a kanalizace ve Znojmě - nám. Svobody-výkaz výměr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" customFormat="1" ht="12" customHeight="1">
      <c r="B115" s="18"/>
      <c r="C115" s="29" t="s">
        <v>166</v>
      </c>
      <c r="D115" s="19"/>
      <c r="E115" s="19"/>
      <c r="F115" s="19"/>
      <c r="G115" s="19"/>
      <c r="H115" s="19"/>
      <c r="I115" s="19"/>
      <c r="J115" s="19"/>
      <c r="K115" s="19"/>
      <c r="L115" s="17"/>
    </row>
    <row r="116" s="2" customFormat="1" ht="16.5" customHeight="1">
      <c r="A116" s="35"/>
      <c r="B116" s="36"/>
      <c r="C116" s="37"/>
      <c r="D116" s="37"/>
      <c r="E116" s="180" t="s">
        <v>609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168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30" customHeight="1">
      <c r="A118" s="35"/>
      <c r="B118" s="36"/>
      <c r="C118" s="37"/>
      <c r="D118" s="37"/>
      <c r="E118" s="73" t="str">
        <f>E11</f>
        <v>01 - Vodovodní přípojka pro p.č.179/1 - dl.7,0 m-zemní práce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F14</f>
        <v>Znojmo</v>
      </c>
      <c r="G120" s="37"/>
      <c r="H120" s="37"/>
      <c r="I120" s="29" t="s">
        <v>22</v>
      </c>
      <c r="J120" s="76" t="str">
        <f>IF(J14="","",J14)</f>
        <v>21. 1. 2025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E17</f>
        <v xml:space="preserve"> </v>
      </c>
      <c r="G122" s="37"/>
      <c r="H122" s="37"/>
      <c r="I122" s="29" t="s">
        <v>30</v>
      </c>
      <c r="J122" s="33" t="str">
        <f>E23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IF(E20="","",E20)</f>
        <v>Vyplň údaj</v>
      </c>
      <c r="G123" s="37"/>
      <c r="H123" s="37"/>
      <c r="I123" s="29" t="s">
        <v>32</v>
      </c>
      <c r="J123" s="33" t="str">
        <f>E26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96"/>
      <c r="B125" s="197"/>
      <c r="C125" s="198" t="s">
        <v>181</v>
      </c>
      <c r="D125" s="199" t="s">
        <v>59</v>
      </c>
      <c r="E125" s="199" t="s">
        <v>55</v>
      </c>
      <c r="F125" s="199" t="s">
        <v>56</v>
      </c>
      <c r="G125" s="199" t="s">
        <v>182</v>
      </c>
      <c r="H125" s="199" t="s">
        <v>183</v>
      </c>
      <c r="I125" s="199" t="s">
        <v>184</v>
      </c>
      <c r="J125" s="200" t="s">
        <v>172</v>
      </c>
      <c r="K125" s="201" t="s">
        <v>185</v>
      </c>
      <c r="L125" s="202"/>
      <c r="M125" s="97" t="s">
        <v>1</v>
      </c>
      <c r="N125" s="98" t="s">
        <v>38</v>
      </c>
      <c r="O125" s="98" t="s">
        <v>186</v>
      </c>
      <c r="P125" s="98" t="s">
        <v>187</v>
      </c>
      <c r="Q125" s="98" t="s">
        <v>188</v>
      </c>
      <c r="R125" s="98" t="s">
        <v>189</v>
      </c>
      <c r="S125" s="98" t="s">
        <v>190</v>
      </c>
      <c r="T125" s="99" t="s">
        <v>191</v>
      </c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196"/>
    </row>
    <row r="126" s="2" customFormat="1" ht="22.8" customHeight="1">
      <c r="A126" s="35"/>
      <c r="B126" s="36"/>
      <c r="C126" s="104" t="s">
        <v>192</v>
      </c>
      <c r="D126" s="37"/>
      <c r="E126" s="37"/>
      <c r="F126" s="37"/>
      <c r="G126" s="37"/>
      <c r="H126" s="37"/>
      <c r="I126" s="37"/>
      <c r="J126" s="203">
        <f>BK126</f>
        <v>0</v>
      </c>
      <c r="K126" s="37"/>
      <c r="L126" s="41"/>
      <c r="M126" s="100"/>
      <c r="N126" s="204"/>
      <c r="O126" s="101"/>
      <c r="P126" s="205">
        <f>P127+P156</f>
        <v>0</v>
      </c>
      <c r="Q126" s="101"/>
      <c r="R126" s="205">
        <f>R127+R156</f>
        <v>15.481129899999999</v>
      </c>
      <c r="S126" s="101"/>
      <c r="T126" s="206">
        <f>T127+T156</f>
        <v>5.7225000000000001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73</v>
      </c>
      <c r="AU126" s="14" t="s">
        <v>174</v>
      </c>
      <c r="BK126" s="207">
        <f>BK127+BK156</f>
        <v>0</v>
      </c>
    </row>
    <row r="127" s="12" customFormat="1" ht="25.92" customHeight="1">
      <c r="A127" s="12"/>
      <c r="B127" s="208"/>
      <c r="C127" s="209"/>
      <c r="D127" s="210" t="s">
        <v>73</v>
      </c>
      <c r="E127" s="211" t="s">
        <v>193</v>
      </c>
      <c r="F127" s="211" t="s">
        <v>194</v>
      </c>
      <c r="G127" s="209"/>
      <c r="H127" s="209"/>
      <c r="I127" s="212"/>
      <c r="J127" s="213">
        <f>BK127</f>
        <v>0</v>
      </c>
      <c r="K127" s="209"/>
      <c r="L127" s="214"/>
      <c r="M127" s="215"/>
      <c r="N127" s="216"/>
      <c r="O127" s="216"/>
      <c r="P127" s="217">
        <f>P128+P148+P151</f>
        <v>0</v>
      </c>
      <c r="Q127" s="216"/>
      <c r="R127" s="217">
        <f>R128+R148+R151</f>
        <v>15.481129899999999</v>
      </c>
      <c r="S127" s="216"/>
      <c r="T127" s="218">
        <f>T128+T148+T151</f>
        <v>5.7225000000000001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9" t="s">
        <v>81</v>
      </c>
      <c r="AT127" s="220" t="s">
        <v>73</v>
      </c>
      <c r="AU127" s="220" t="s">
        <v>74</v>
      </c>
      <c r="AY127" s="219" t="s">
        <v>195</v>
      </c>
      <c r="BK127" s="221">
        <f>BK128+BK148+BK151</f>
        <v>0</v>
      </c>
    </row>
    <row r="128" s="12" customFormat="1" ht="22.8" customHeight="1">
      <c r="A128" s="12"/>
      <c r="B128" s="208"/>
      <c r="C128" s="209"/>
      <c r="D128" s="210" t="s">
        <v>73</v>
      </c>
      <c r="E128" s="222" t="s">
        <v>81</v>
      </c>
      <c r="F128" s="222" t="s">
        <v>196</v>
      </c>
      <c r="G128" s="209"/>
      <c r="H128" s="209"/>
      <c r="I128" s="212"/>
      <c r="J128" s="223">
        <f>BK128</f>
        <v>0</v>
      </c>
      <c r="K128" s="209"/>
      <c r="L128" s="214"/>
      <c r="M128" s="215"/>
      <c r="N128" s="216"/>
      <c r="O128" s="216"/>
      <c r="P128" s="217">
        <f>SUM(P129:P147)</f>
        <v>0</v>
      </c>
      <c r="Q128" s="216"/>
      <c r="R128" s="217">
        <f>SUM(R129:R147)</f>
        <v>11.724216999999999</v>
      </c>
      <c r="S128" s="216"/>
      <c r="T128" s="218">
        <f>SUM(T129:T147)</f>
        <v>5.7225000000000001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9" t="s">
        <v>81</v>
      </c>
      <c r="AT128" s="220" t="s">
        <v>73</v>
      </c>
      <c r="AU128" s="220" t="s">
        <v>81</v>
      </c>
      <c r="AY128" s="219" t="s">
        <v>195</v>
      </c>
      <c r="BK128" s="221">
        <f>SUM(BK129:BK147)</f>
        <v>0</v>
      </c>
    </row>
    <row r="129" s="2" customFormat="1" ht="24.15" customHeight="1">
      <c r="A129" s="35"/>
      <c r="B129" s="36"/>
      <c r="C129" s="224" t="s">
        <v>81</v>
      </c>
      <c r="D129" s="224" t="s">
        <v>197</v>
      </c>
      <c r="E129" s="225" t="s">
        <v>500</v>
      </c>
      <c r="F129" s="226" t="s">
        <v>501</v>
      </c>
      <c r="G129" s="227" t="s">
        <v>231</v>
      </c>
      <c r="H129" s="228">
        <v>10.5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39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0.255</v>
      </c>
      <c r="T129" s="235">
        <f>S129*H129</f>
        <v>2.6775000000000002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201</v>
      </c>
      <c r="AT129" s="236" t="s">
        <v>197</v>
      </c>
      <c r="AU129" s="236" t="s">
        <v>83</v>
      </c>
      <c r="AY129" s="14" t="s">
        <v>195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201</v>
      </c>
      <c r="BM129" s="236" t="s">
        <v>611</v>
      </c>
    </row>
    <row r="130" s="2" customFormat="1" ht="33" customHeight="1">
      <c r="A130" s="35"/>
      <c r="B130" s="36"/>
      <c r="C130" s="224" t="s">
        <v>83</v>
      </c>
      <c r="D130" s="224" t="s">
        <v>197</v>
      </c>
      <c r="E130" s="225" t="s">
        <v>503</v>
      </c>
      <c r="F130" s="226" t="s">
        <v>504</v>
      </c>
      <c r="G130" s="227" t="s">
        <v>231</v>
      </c>
      <c r="H130" s="228">
        <v>10.5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39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0.28999999999999998</v>
      </c>
      <c r="T130" s="235">
        <f>S130*H130</f>
        <v>3.0449999999999999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201</v>
      </c>
      <c r="AT130" s="236" t="s">
        <v>197</v>
      </c>
      <c r="AU130" s="236" t="s">
        <v>83</v>
      </c>
      <c r="AY130" s="14" t="s">
        <v>195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201</v>
      </c>
      <c r="BM130" s="236" t="s">
        <v>612</v>
      </c>
    </row>
    <row r="131" s="2" customFormat="1" ht="24.15" customHeight="1">
      <c r="A131" s="35"/>
      <c r="B131" s="36"/>
      <c r="C131" s="224" t="s">
        <v>207</v>
      </c>
      <c r="D131" s="224" t="s">
        <v>197</v>
      </c>
      <c r="E131" s="225" t="s">
        <v>203</v>
      </c>
      <c r="F131" s="226" t="s">
        <v>204</v>
      </c>
      <c r="G131" s="227" t="s">
        <v>205</v>
      </c>
      <c r="H131" s="228">
        <v>7.5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39</v>
      </c>
      <c r="O131" s="88"/>
      <c r="P131" s="234">
        <f>O131*H131</f>
        <v>0</v>
      </c>
      <c r="Q131" s="234">
        <v>3.0000000000000001E-05</v>
      </c>
      <c r="R131" s="234">
        <f>Q131*H131</f>
        <v>0.00022499999999999999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201</v>
      </c>
      <c r="AT131" s="236" t="s">
        <v>197</v>
      </c>
      <c r="AU131" s="236" t="s">
        <v>83</v>
      </c>
      <c r="AY131" s="14" t="s">
        <v>195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201</v>
      </c>
      <c r="BM131" s="236" t="s">
        <v>613</v>
      </c>
    </row>
    <row r="132" s="2" customFormat="1" ht="24.15" customHeight="1">
      <c r="A132" s="35"/>
      <c r="B132" s="36"/>
      <c r="C132" s="224" t="s">
        <v>201</v>
      </c>
      <c r="D132" s="224" t="s">
        <v>197</v>
      </c>
      <c r="E132" s="225" t="s">
        <v>208</v>
      </c>
      <c r="F132" s="226" t="s">
        <v>209</v>
      </c>
      <c r="G132" s="227" t="s">
        <v>210</v>
      </c>
      <c r="H132" s="228">
        <v>1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39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201</v>
      </c>
      <c r="AT132" s="236" t="s">
        <v>197</v>
      </c>
      <c r="AU132" s="236" t="s">
        <v>83</v>
      </c>
      <c r="AY132" s="14" t="s">
        <v>195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201</v>
      </c>
      <c r="BM132" s="236" t="s">
        <v>614</v>
      </c>
    </row>
    <row r="133" s="2" customFormat="1" ht="33" customHeight="1">
      <c r="A133" s="35"/>
      <c r="B133" s="36"/>
      <c r="C133" s="224" t="s">
        <v>216</v>
      </c>
      <c r="D133" s="224" t="s">
        <v>197</v>
      </c>
      <c r="E133" s="225" t="s">
        <v>212</v>
      </c>
      <c r="F133" s="226" t="s">
        <v>213</v>
      </c>
      <c r="G133" s="227" t="s">
        <v>214</v>
      </c>
      <c r="H133" s="228">
        <v>5.2359999999999998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39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201</v>
      </c>
      <c r="AT133" s="236" t="s">
        <v>197</v>
      </c>
      <c r="AU133" s="236" t="s">
        <v>83</v>
      </c>
      <c r="AY133" s="14" t="s">
        <v>195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201</v>
      </c>
      <c r="BM133" s="236" t="s">
        <v>615</v>
      </c>
    </row>
    <row r="134" s="2" customFormat="1" ht="33" customHeight="1">
      <c r="A134" s="35"/>
      <c r="B134" s="36"/>
      <c r="C134" s="224" t="s">
        <v>220</v>
      </c>
      <c r="D134" s="224" t="s">
        <v>197</v>
      </c>
      <c r="E134" s="225" t="s">
        <v>217</v>
      </c>
      <c r="F134" s="226" t="s">
        <v>218</v>
      </c>
      <c r="G134" s="227" t="s">
        <v>214</v>
      </c>
      <c r="H134" s="228">
        <v>6.5449999999999999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39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201</v>
      </c>
      <c r="AT134" s="236" t="s">
        <v>197</v>
      </c>
      <c r="AU134" s="236" t="s">
        <v>83</v>
      </c>
      <c r="AY134" s="14" t="s">
        <v>195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201</v>
      </c>
      <c r="BM134" s="236" t="s">
        <v>616</v>
      </c>
    </row>
    <row r="135" s="2" customFormat="1" ht="33" customHeight="1">
      <c r="A135" s="35"/>
      <c r="B135" s="36"/>
      <c r="C135" s="224" t="s">
        <v>224</v>
      </c>
      <c r="D135" s="224" t="s">
        <v>197</v>
      </c>
      <c r="E135" s="225" t="s">
        <v>221</v>
      </c>
      <c r="F135" s="226" t="s">
        <v>222</v>
      </c>
      <c r="G135" s="227" t="s">
        <v>214</v>
      </c>
      <c r="H135" s="228">
        <v>1.3089999999999999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39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201</v>
      </c>
      <c r="AT135" s="236" t="s">
        <v>197</v>
      </c>
      <c r="AU135" s="236" t="s">
        <v>83</v>
      </c>
      <c r="AY135" s="14" t="s">
        <v>195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201</v>
      </c>
      <c r="BM135" s="236" t="s">
        <v>617</v>
      </c>
    </row>
    <row r="136" s="2" customFormat="1" ht="24.15" customHeight="1">
      <c r="A136" s="35"/>
      <c r="B136" s="36"/>
      <c r="C136" s="224" t="s">
        <v>228</v>
      </c>
      <c r="D136" s="224" t="s">
        <v>197</v>
      </c>
      <c r="E136" s="225" t="s">
        <v>225</v>
      </c>
      <c r="F136" s="226" t="s">
        <v>226</v>
      </c>
      <c r="G136" s="227" t="s">
        <v>214</v>
      </c>
      <c r="H136" s="228">
        <v>6.5449999999999999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39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201</v>
      </c>
      <c r="AT136" s="236" t="s">
        <v>197</v>
      </c>
      <c r="AU136" s="236" t="s">
        <v>83</v>
      </c>
      <c r="AY136" s="14" t="s">
        <v>195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201</v>
      </c>
      <c r="BM136" s="236" t="s">
        <v>618</v>
      </c>
    </row>
    <row r="137" s="2" customFormat="1" ht="21.75" customHeight="1">
      <c r="A137" s="35"/>
      <c r="B137" s="36"/>
      <c r="C137" s="224" t="s">
        <v>233</v>
      </c>
      <c r="D137" s="224" t="s">
        <v>197</v>
      </c>
      <c r="E137" s="225" t="s">
        <v>512</v>
      </c>
      <c r="F137" s="226" t="s">
        <v>513</v>
      </c>
      <c r="G137" s="227" t="s">
        <v>231</v>
      </c>
      <c r="H137" s="228">
        <v>23.800000000000001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39</v>
      </c>
      <c r="O137" s="88"/>
      <c r="P137" s="234">
        <f>O137*H137</f>
        <v>0</v>
      </c>
      <c r="Q137" s="234">
        <v>0.00084000000000000003</v>
      </c>
      <c r="R137" s="234">
        <f>Q137*H137</f>
        <v>0.019992000000000003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201</v>
      </c>
      <c r="AT137" s="236" t="s">
        <v>197</v>
      </c>
      <c r="AU137" s="236" t="s">
        <v>83</v>
      </c>
      <c r="AY137" s="14" t="s">
        <v>195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201</v>
      </c>
      <c r="BM137" s="236" t="s">
        <v>619</v>
      </c>
    </row>
    <row r="138" s="2" customFormat="1" ht="24.15" customHeight="1">
      <c r="A138" s="35"/>
      <c r="B138" s="36"/>
      <c r="C138" s="224" t="s">
        <v>237</v>
      </c>
      <c r="D138" s="224" t="s">
        <v>197</v>
      </c>
      <c r="E138" s="225" t="s">
        <v>515</v>
      </c>
      <c r="F138" s="226" t="s">
        <v>516</v>
      </c>
      <c r="G138" s="227" t="s">
        <v>231</v>
      </c>
      <c r="H138" s="228">
        <v>23.800000000000001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39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201</v>
      </c>
      <c r="AT138" s="236" t="s">
        <v>197</v>
      </c>
      <c r="AU138" s="236" t="s">
        <v>83</v>
      </c>
      <c r="AY138" s="14" t="s">
        <v>195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201</v>
      </c>
      <c r="BM138" s="236" t="s">
        <v>620</v>
      </c>
    </row>
    <row r="139" s="2" customFormat="1" ht="37.8" customHeight="1">
      <c r="A139" s="35"/>
      <c r="B139" s="36"/>
      <c r="C139" s="224" t="s">
        <v>241</v>
      </c>
      <c r="D139" s="224" t="s">
        <v>197</v>
      </c>
      <c r="E139" s="225" t="s">
        <v>238</v>
      </c>
      <c r="F139" s="226" t="s">
        <v>239</v>
      </c>
      <c r="G139" s="227" t="s">
        <v>214</v>
      </c>
      <c r="H139" s="228">
        <v>10.01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39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201</v>
      </c>
      <c r="AT139" s="236" t="s">
        <v>197</v>
      </c>
      <c r="AU139" s="236" t="s">
        <v>83</v>
      </c>
      <c r="AY139" s="14" t="s">
        <v>195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201</v>
      </c>
      <c r="BM139" s="236" t="s">
        <v>621</v>
      </c>
    </row>
    <row r="140" s="2" customFormat="1" ht="37.8" customHeight="1">
      <c r="A140" s="35"/>
      <c r="B140" s="36"/>
      <c r="C140" s="224" t="s">
        <v>8</v>
      </c>
      <c r="D140" s="224" t="s">
        <v>197</v>
      </c>
      <c r="E140" s="225" t="s">
        <v>242</v>
      </c>
      <c r="F140" s="226" t="s">
        <v>243</v>
      </c>
      <c r="G140" s="227" t="s">
        <v>214</v>
      </c>
      <c r="H140" s="228">
        <v>3.0800000000000001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39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201</v>
      </c>
      <c r="AT140" s="236" t="s">
        <v>197</v>
      </c>
      <c r="AU140" s="236" t="s">
        <v>83</v>
      </c>
      <c r="AY140" s="14" t="s">
        <v>195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201</v>
      </c>
      <c r="BM140" s="236" t="s">
        <v>622</v>
      </c>
    </row>
    <row r="141" s="2" customFormat="1" ht="24.15" customHeight="1">
      <c r="A141" s="35"/>
      <c r="B141" s="36"/>
      <c r="C141" s="224" t="s">
        <v>248</v>
      </c>
      <c r="D141" s="224" t="s">
        <v>197</v>
      </c>
      <c r="E141" s="225" t="s">
        <v>245</v>
      </c>
      <c r="F141" s="226" t="s">
        <v>246</v>
      </c>
      <c r="G141" s="227" t="s">
        <v>214</v>
      </c>
      <c r="H141" s="228">
        <v>10.01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39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201</v>
      </c>
      <c r="AT141" s="236" t="s">
        <v>197</v>
      </c>
      <c r="AU141" s="236" t="s">
        <v>83</v>
      </c>
      <c r="AY141" s="14" t="s">
        <v>195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201</v>
      </c>
      <c r="BM141" s="236" t="s">
        <v>623</v>
      </c>
    </row>
    <row r="142" s="2" customFormat="1" ht="33" customHeight="1">
      <c r="A142" s="35"/>
      <c r="B142" s="36"/>
      <c r="C142" s="224" t="s">
        <v>253</v>
      </c>
      <c r="D142" s="224" t="s">
        <v>197</v>
      </c>
      <c r="E142" s="225" t="s">
        <v>249</v>
      </c>
      <c r="F142" s="226" t="s">
        <v>250</v>
      </c>
      <c r="G142" s="227" t="s">
        <v>251</v>
      </c>
      <c r="H142" s="228">
        <v>4.9279999999999999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39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201</v>
      </c>
      <c r="AT142" s="236" t="s">
        <v>197</v>
      </c>
      <c r="AU142" s="236" t="s">
        <v>83</v>
      </c>
      <c r="AY142" s="14" t="s">
        <v>195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201</v>
      </c>
      <c r="BM142" s="236" t="s">
        <v>624</v>
      </c>
    </row>
    <row r="143" s="2" customFormat="1" ht="16.5" customHeight="1">
      <c r="A143" s="35"/>
      <c r="B143" s="36"/>
      <c r="C143" s="224" t="s">
        <v>257</v>
      </c>
      <c r="D143" s="224" t="s">
        <v>197</v>
      </c>
      <c r="E143" s="225" t="s">
        <v>254</v>
      </c>
      <c r="F143" s="226" t="s">
        <v>255</v>
      </c>
      <c r="G143" s="227" t="s">
        <v>214</v>
      </c>
      <c r="H143" s="228">
        <v>3.0800000000000001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39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201</v>
      </c>
      <c r="AT143" s="236" t="s">
        <v>197</v>
      </c>
      <c r="AU143" s="236" t="s">
        <v>83</v>
      </c>
      <c r="AY143" s="14" t="s">
        <v>195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201</v>
      </c>
      <c r="BM143" s="236" t="s">
        <v>625</v>
      </c>
    </row>
    <row r="144" s="2" customFormat="1" ht="24.15" customHeight="1">
      <c r="A144" s="35"/>
      <c r="B144" s="36"/>
      <c r="C144" s="224" t="s">
        <v>261</v>
      </c>
      <c r="D144" s="224" t="s">
        <v>197</v>
      </c>
      <c r="E144" s="225" t="s">
        <v>258</v>
      </c>
      <c r="F144" s="226" t="s">
        <v>259</v>
      </c>
      <c r="G144" s="227" t="s">
        <v>214</v>
      </c>
      <c r="H144" s="228">
        <v>10.01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39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201</v>
      </c>
      <c r="AT144" s="236" t="s">
        <v>197</v>
      </c>
      <c r="AU144" s="236" t="s">
        <v>83</v>
      </c>
      <c r="AY144" s="14" t="s">
        <v>195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201</v>
      </c>
      <c r="BM144" s="236" t="s">
        <v>626</v>
      </c>
    </row>
    <row r="145" s="2" customFormat="1" ht="16.5" customHeight="1">
      <c r="A145" s="35"/>
      <c r="B145" s="36"/>
      <c r="C145" s="238" t="s">
        <v>266</v>
      </c>
      <c r="D145" s="238" t="s">
        <v>262</v>
      </c>
      <c r="E145" s="239" t="s">
        <v>263</v>
      </c>
      <c r="F145" s="240" t="s">
        <v>264</v>
      </c>
      <c r="G145" s="241" t="s">
        <v>251</v>
      </c>
      <c r="H145" s="242">
        <v>8.0079999999999991</v>
      </c>
      <c r="I145" s="243"/>
      <c r="J145" s="244">
        <f>ROUND(I145*H145,2)</f>
        <v>0</v>
      </c>
      <c r="K145" s="245"/>
      <c r="L145" s="246"/>
      <c r="M145" s="247" t="s">
        <v>1</v>
      </c>
      <c r="N145" s="248" t="s">
        <v>39</v>
      </c>
      <c r="O145" s="88"/>
      <c r="P145" s="234">
        <f>O145*H145</f>
        <v>0</v>
      </c>
      <c r="Q145" s="234">
        <v>1</v>
      </c>
      <c r="R145" s="234">
        <f>Q145*H145</f>
        <v>8.0079999999999991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228</v>
      </c>
      <c r="AT145" s="236" t="s">
        <v>262</v>
      </c>
      <c r="AU145" s="236" t="s">
        <v>83</v>
      </c>
      <c r="AY145" s="14" t="s">
        <v>195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201</v>
      </c>
      <c r="BM145" s="236" t="s">
        <v>627</v>
      </c>
    </row>
    <row r="146" s="2" customFormat="1" ht="24.15" customHeight="1">
      <c r="A146" s="35"/>
      <c r="B146" s="36"/>
      <c r="C146" s="224" t="s">
        <v>270</v>
      </c>
      <c r="D146" s="224" t="s">
        <v>197</v>
      </c>
      <c r="E146" s="225" t="s">
        <v>267</v>
      </c>
      <c r="F146" s="226" t="s">
        <v>268</v>
      </c>
      <c r="G146" s="227" t="s">
        <v>214</v>
      </c>
      <c r="H146" s="228">
        <v>2.3100000000000001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39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201</v>
      </c>
      <c r="AT146" s="236" t="s">
        <v>197</v>
      </c>
      <c r="AU146" s="236" t="s">
        <v>83</v>
      </c>
      <c r="AY146" s="14" t="s">
        <v>195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81</v>
      </c>
      <c r="BK146" s="237">
        <f>ROUND(I146*H146,2)</f>
        <v>0</v>
      </c>
      <c r="BL146" s="14" t="s">
        <v>201</v>
      </c>
      <c r="BM146" s="236" t="s">
        <v>628</v>
      </c>
    </row>
    <row r="147" s="2" customFormat="1" ht="16.5" customHeight="1">
      <c r="A147" s="35"/>
      <c r="B147" s="36"/>
      <c r="C147" s="238" t="s">
        <v>275</v>
      </c>
      <c r="D147" s="238" t="s">
        <v>262</v>
      </c>
      <c r="E147" s="239" t="s">
        <v>271</v>
      </c>
      <c r="F147" s="240" t="s">
        <v>272</v>
      </c>
      <c r="G147" s="241" t="s">
        <v>251</v>
      </c>
      <c r="H147" s="242">
        <v>3.6960000000000002</v>
      </c>
      <c r="I147" s="243"/>
      <c r="J147" s="244">
        <f>ROUND(I147*H147,2)</f>
        <v>0</v>
      </c>
      <c r="K147" s="245"/>
      <c r="L147" s="246"/>
      <c r="M147" s="247" t="s">
        <v>1</v>
      </c>
      <c r="N147" s="248" t="s">
        <v>39</v>
      </c>
      <c r="O147" s="88"/>
      <c r="P147" s="234">
        <f>O147*H147</f>
        <v>0</v>
      </c>
      <c r="Q147" s="234">
        <v>1</v>
      </c>
      <c r="R147" s="234">
        <f>Q147*H147</f>
        <v>3.6960000000000002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228</v>
      </c>
      <c r="AT147" s="236" t="s">
        <v>262</v>
      </c>
      <c r="AU147" s="236" t="s">
        <v>83</v>
      </c>
      <c r="AY147" s="14" t="s">
        <v>195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201</v>
      </c>
      <c r="BM147" s="236" t="s">
        <v>629</v>
      </c>
    </row>
    <row r="148" s="12" customFormat="1" ht="22.8" customHeight="1">
      <c r="A148" s="12"/>
      <c r="B148" s="208"/>
      <c r="C148" s="209"/>
      <c r="D148" s="210" t="s">
        <v>73</v>
      </c>
      <c r="E148" s="222" t="s">
        <v>201</v>
      </c>
      <c r="F148" s="222" t="s">
        <v>274</v>
      </c>
      <c r="G148" s="209"/>
      <c r="H148" s="209"/>
      <c r="I148" s="212"/>
      <c r="J148" s="223">
        <f>BK148</f>
        <v>0</v>
      </c>
      <c r="K148" s="209"/>
      <c r="L148" s="214"/>
      <c r="M148" s="215"/>
      <c r="N148" s="216"/>
      <c r="O148" s="216"/>
      <c r="P148" s="217">
        <f>SUM(P149:P150)</f>
        <v>0</v>
      </c>
      <c r="Q148" s="216"/>
      <c r="R148" s="217">
        <f>SUM(R149:R150)</f>
        <v>3.7569128999999997</v>
      </c>
      <c r="S148" s="216"/>
      <c r="T148" s="218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9" t="s">
        <v>81</v>
      </c>
      <c r="AT148" s="220" t="s">
        <v>73</v>
      </c>
      <c r="AU148" s="220" t="s">
        <v>81</v>
      </c>
      <c r="AY148" s="219" t="s">
        <v>195</v>
      </c>
      <c r="BK148" s="221">
        <f>SUM(BK149:BK150)</f>
        <v>0</v>
      </c>
    </row>
    <row r="149" s="2" customFormat="1" ht="16.5" customHeight="1">
      <c r="A149" s="35"/>
      <c r="B149" s="36"/>
      <c r="C149" s="224" t="s">
        <v>279</v>
      </c>
      <c r="D149" s="224" t="s">
        <v>197</v>
      </c>
      <c r="E149" s="225" t="s">
        <v>527</v>
      </c>
      <c r="F149" s="226" t="s">
        <v>528</v>
      </c>
      <c r="G149" s="227" t="s">
        <v>214</v>
      </c>
      <c r="H149" s="228">
        <v>0.77000000000000002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39</v>
      </c>
      <c r="O149" s="88"/>
      <c r="P149" s="234">
        <f>O149*H149</f>
        <v>0</v>
      </c>
      <c r="Q149" s="234">
        <v>1.8907700000000001</v>
      </c>
      <c r="R149" s="234">
        <f>Q149*H149</f>
        <v>1.4558929000000001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201</v>
      </c>
      <c r="AT149" s="236" t="s">
        <v>197</v>
      </c>
      <c r="AU149" s="236" t="s">
        <v>83</v>
      </c>
      <c r="AY149" s="14" t="s">
        <v>195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81</v>
      </c>
      <c r="BK149" s="237">
        <f>ROUND(I149*H149,2)</f>
        <v>0</v>
      </c>
      <c r="BL149" s="14" t="s">
        <v>201</v>
      </c>
      <c r="BM149" s="236" t="s">
        <v>630</v>
      </c>
    </row>
    <row r="150" s="2" customFormat="1" ht="16.5" customHeight="1">
      <c r="A150" s="35"/>
      <c r="B150" s="36"/>
      <c r="C150" s="224" t="s">
        <v>7</v>
      </c>
      <c r="D150" s="224" t="s">
        <v>197</v>
      </c>
      <c r="E150" s="225" t="s">
        <v>530</v>
      </c>
      <c r="F150" s="226" t="s">
        <v>531</v>
      </c>
      <c r="G150" s="227" t="s">
        <v>200</v>
      </c>
      <c r="H150" s="228">
        <v>1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39</v>
      </c>
      <c r="O150" s="88"/>
      <c r="P150" s="234">
        <f>O150*H150</f>
        <v>0</v>
      </c>
      <c r="Q150" s="234">
        <v>2.3010199999999998</v>
      </c>
      <c r="R150" s="234">
        <f>Q150*H150</f>
        <v>2.3010199999999998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201</v>
      </c>
      <c r="AT150" s="236" t="s">
        <v>197</v>
      </c>
      <c r="AU150" s="236" t="s">
        <v>83</v>
      </c>
      <c r="AY150" s="14" t="s">
        <v>195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81</v>
      </c>
      <c r="BK150" s="237">
        <f>ROUND(I150*H150,2)</f>
        <v>0</v>
      </c>
      <c r="BL150" s="14" t="s">
        <v>201</v>
      </c>
      <c r="BM150" s="236" t="s">
        <v>631</v>
      </c>
    </row>
    <row r="151" s="12" customFormat="1" ht="22.8" customHeight="1">
      <c r="A151" s="12"/>
      <c r="B151" s="208"/>
      <c r="C151" s="209"/>
      <c r="D151" s="210" t="s">
        <v>73</v>
      </c>
      <c r="E151" s="222" t="s">
        <v>533</v>
      </c>
      <c r="F151" s="222" t="s">
        <v>534</v>
      </c>
      <c r="G151" s="209"/>
      <c r="H151" s="209"/>
      <c r="I151" s="212"/>
      <c r="J151" s="223">
        <f>BK151</f>
        <v>0</v>
      </c>
      <c r="K151" s="209"/>
      <c r="L151" s="214"/>
      <c r="M151" s="215"/>
      <c r="N151" s="216"/>
      <c r="O151" s="216"/>
      <c r="P151" s="217">
        <f>SUM(P152:P155)</f>
        <v>0</v>
      </c>
      <c r="Q151" s="216"/>
      <c r="R151" s="217">
        <f>SUM(R152:R155)</f>
        <v>0</v>
      </c>
      <c r="S151" s="216"/>
      <c r="T151" s="218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9" t="s">
        <v>81</v>
      </c>
      <c r="AT151" s="220" t="s">
        <v>73</v>
      </c>
      <c r="AU151" s="220" t="s">
        <v>81</v>
      </c>
      <c r="AY151" s="219" t="s">
        <v>195</v>
      </c>
      <c r="BK151" s="221">
        <f>SUM(BK152:BK155)</f>
        <v>0</v>
      </c>
    </row>
    <row r="152" s="2" customFormat="1" ht="24.15" customHeight="1">
      <c r="A152" s="35"/>
      <c r="B152" s="36"/>
      <c r="C152" s="224" t="s">
        <v>535</v>
      </c>
      <c r="D152" s="224" t="s">
        <v>197</v>
      </c>
      <c r="E152" s="225" t="s">
        <v>536</v>
      </c>
      <c r="F152" s="226" t="s">
        <v>537</v>
      </c>
      <c r="G152" s="227" t="s">
        <v>251</v>
      </c>
      <c r="H152" s="228">
        <v>5.7229999999999999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39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201</v>
      </c>
      <c r="AT152" s="236" t="s">
        <v>197</v>
      </c>
      <c r="AU152" s="236" t="s">
        <v>83</v>
      </c>
      <c r="AY152" s="14" t="s">
        <v>195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81</v>
      </c>
      <c r="BK152" s="237">
        <f>ROUND(I152*H152,2)</f>
        <v>0</v>
      </c>
      <c r="BL152" s="14" t="s">
        <v>201</v>
      </c>
      <c r="BM152" s="236" t="s">
        <v>632</v>
      </c>
    </row>
    <row r="153" s="2" customFormat="1" ht="24.15" customHeight="1">
      <c r="A153" s="35"/>
      <c r="B153" s="36"/>
      <c r="C153" s="224" t="s">
        <v>539</v>
      </c>
      <c r="D153" s="224" t="s">
        <v>197</v>
      </c>
      <c r="E153" s="225" t="s">
        <v>540</v>
      </c>
      <c r="F153" s="226" t="s">
        <v>541</v>
      </c>
      <c r="G153" s="227" t="s">
        <v>251</v>
      </c>
      <c r="H153" s="228">
        <v>28.614999999999998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39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201</v>
      </c>
      <c r="AT153" s="236" t="s">
        <v>197</v>
      </c>
      <c r="AU153" s="236" t="s">
        <v>83</v>
      </c>
      <c r="AY153" s="14" t="s">
        <v>195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81</v>
      </c>
      <c r="BK153" s="237">
        <f>ROUND(I153*H153,2)</f>
        <v>0</v>
      </c>
      <c r="BL153" s="14" t="s">
        <v>201</v>
      </c>
      <c r="BM153" s="236" t="s">
        <v>633</v>
      </c>
    </row>
    <row r="154" s="2" customFormat="1" ht="37.8" customHeight="1">
      <c r="A154" s="35"/>
      <c r="B154" s="36"/>
      <c r="C154" s="224" t="s">
        <v>543</v>
      </c>
      <c r="D154" s="224" t="s">
        <v>197</v>
      </c>
      <c r="E154" s="225" t="s">
        <v>544</v>
      </c>
      <c r="F154" s="226" t="s">
        <v>545</v>
      </c>
      <c r="G154" s="227" t="s">
        <v>251</v>
      </c>
      <c r="H154" s="228">
        <v>2.6779999999999999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39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201</v>
      </c>
      <c r="AT154" s="236" t="s">
        <v>197</v>
      </c>
      <c r="AU154" s="236" t="s">
        <v>83</v>
      </c>
      <c r="AY154" s="14" t="s">
        <v>195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81</v>
      </c>
      <c r="BK154" s="237">
        <f>ROUND(I154*H154,2)</f>
        <v>0</v>
      </c>
      <c r="BL154" s="14" t="s">
        <v>201</v>
      </c>
      <c r="BM154" s="236" t="s">
        <v>634</v>
      </c>
    </row>
    <row r="155" s="2" customFormat="1" ht="24.15" customHeight="1">
      <c r="A155" s="35"/>
      <c r="B155" s="36"/>
      <c r="C155" s="224" t="s">
        <v>547</v>
      </c>
      <c r="D155" s="224" t="s">
        <v>197</v>
      </c>
      <c r="E155" s="225" t="s">
        <v>548</v>
      </c>
      <c r="F155" s="226" t="s">
        <v>549</v>
      </c>
      <c r="G155" s="227" t="s">
        <v>251</v>
      </c>
      <c r="H155" s="228">
        <v>3.0449999999999999</v>
      </c>
      <c r="I155" s="229"/>
      <c r="J155" s="230">
        <f>ROUND(I155*H155,2)</f>
        <v>0</v>
      </c>
      <c r="K155" s="231"/>
      <c r="L155" s="41"/>
      <c r="M155" s="232" t="s">
        <v>1</v>
      </c>
      <c r="N155" s="233" t="s">
        <v>39</v>
      </c>
      <c r="O155" s="88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201</v>
      </c>
      <c r="AT155" s="236" t="s">
        <v>197</v>
      </c>
      <c r="AU155" s="236" t="s">
        <v>83</v>
      </c>
      <c r="AY155" s="14" t="s">
        <v>195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81</v>
      </c>
      <c r="BK155" s="237">
        <f>ROUND(I155*H155,2)</f>
        <v>0</v>
      </c>
      <c r="BL155" s="14" t="s">
        <v>201</v>
      </c>
      <c r="BM155" s="236" t="s">
        <v>635</v>
      </c>
    </row>
    <row r="156" s="12" customFormat="1" ht="25.92" customHeight="1">
      <c r="A156" s="12"/>
      <c r="B156" s="208"/>
      <c r="C156" s="209"/>
      <c r="D156" s="210" t="s">
        <v>73</v>
      </c>
      <c r="E156" s="211" t="s">
        <v>283</v>
      </c>
      <c r="F156" s="211" t="s">
        <v>284</v>
      </c>
      <c r="G156" s="209"/>
      <c r="H156" s="209"/>
      <c r="I156" s="212"/>
      <c r="J156" s="213">
        <f>BK156</f>
        <v>0</v>
      </c>
      <c r="K156" s="209"/>
      <c r="L156" s="214"/>
      <c r="M156" s="215"/>
      <c r="N156" s="216"/>
      <c r="O156" s="216"/>
      <c r="P156" s="217">
        <f>P157</f>
        <v>0</v>
      </c>
      <c r="Q156" s="216"/>
      <c r="R156" s="217">
        <f>R157</f>
        <v>0</v>
      </c>
      <c r="S156" s="216"/>
      <c r="T156" s="218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9" t="s">
        <v>216</v>
      </c>
      <c r="AT156" s="220" t="s">
        <v>73</v>
      </c>
      <c r="AU156" s="220" t="s">
        <v>74</v>
      </c>
      <c r="AY156" s="219" t="s">
        <v>195</v>
      </c>
      <c r="BK156" s="221">
        <f>BK157</f>
        <v>0</v>
      </c>
    </row>
    <row r="157" s="12" customFormat="1" ht="22.8" customHeight="1">
      <c r="A157" s="12"/>
      <c r="B157" s="208"/>
      <c r="C157" s="209"/>
      <c r="D157" s="210" t="s">
        <v>73</v>
      </c>
      <c r="E157" s="222" t="s">
        <v>285</v>
      </c>
      <c r="F157" s="222" t="s">
        <v>286</v>
      </c>
      <c r="G157" s="209"/>
      <c r="H157" s="209"/>
      <c r="I157" s="212"/>
      <c r="J157" s="223">
        <f>BK157</f>
        <v>0</v>
      </c>
      <c r="K157" s="209"/>
      <c r="L157" s="214"/>
      <c r="M157" s="215"/>
      <c r="N157" s="216"/>
      <c r="O157" s="216"/>
      <c r="P157" s="217">
        <f>P158</f>
        <v>0</v>
      </c>
      <c r="Q157" s="216"/>
      <c r="R157" s="217">
        <f>R158</f>
        <v>0</v>
      </c>
      <c r="S157" s="216"/>
      <c r="T157" s="218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9" t="s">
        <v>216</v>
      </c>
      <c r="AT157" s="220" t="s">
        <v>73</v>
      </c>
      <c r="AU157" s="220" t="s">
        <v>81</v>
      </c>
      <c r="AY157" s="219" t="s">
        <v>195</v>
      </c>
      <c r="BK157" s="221">
        <f>BK158</f>
        <v>0</v>
      </c>
    </row>
    <row r="158" s="2" customFormat="1" ht="24.15" customHeight="1">
      <c r="A158" s="35"/>
      <c r="B158" s="36"/>
      <c r="C158" s="224" t="s">
        <v>551</v>
      </c>
      <c r="D158" s="224" t="s">
        <v>197</v>
      </c>
      <c r="E158" s="225" t="s">
        <v>287</v>
      </c>
      <c r="F158" s="226" t="s">
        <v>288</v>
      </c>
      <c r="G158" s="227" t="s">
        <v>289</v>
      </c>
      <c r="H158" s="228">
        <v>1</v>
      </c>
      <c r="I158" s="229"/>
      <c r="J158" s="230">
        <f>ROUND(I158*H158,2)</f>
        <v>0</v>
      </c>
      <c r="K158" s="231"/>
      <c r="L158" s="41"/>
      <c r="M158" s="249" t="s">
        <v>1</v>
      </c>
      <c r="N158" s="250" t="s">
        <v>39</v>
      </c>
      <c r="O158" s="251"/>
      <c r="P158" s="252">
        <f>O158*H158</f>
        <v>0</v>
      </c>
      <c r="Q158" s="252">
        <v>0</v>
      </c>
      <c r="R158" s="252">
        <f>Q158*H158</f>
        <v>0</v>
      </c>
      <c r="S158" s="252">
        <v>0</v>
      </c>
      <c r="T158" s="25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290</v>
      </c>
      <c r="AT158" s="236" t="s">
        <v>197</v>
      </c>
      <c r="AU158" s="236" t="s">
        <v>83</v>
      </c>
      <c r="AY158" s="14" t="s">
        <v>195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81</v>
      </c>
      <c r="BK158" s="237">
        <f>ROUND(I158*H158,2)</f>
        <v>0</v>
      </c>
      <c r="BL158" s="14" t="s">
        <v>290</v>
      </c>
      <c r="BM158" s="236" t="s">
        <v>636</v>
      </c>
    </row>
    <row r="159" s="2" customFormat="1" ht="6.96" customHeight="1">
      <c r="A159" s="35"/>
      <c r="B159" s="63"/>
      <c r="C159" s="64"/>
      <c r="D159" s="64"/>
      <c r="E159" s="64"/>
      <c r="F159" s="64"/>
      <c r="G159" s="64"/>
      <c r="H159" s="64"/>
      <c r="I159" s="64"/>
      <c r="J159" s="64"/>
      <c r="K159" s="64"/>
      <c r="L159" s="41"/>
      <c r="M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</row>
  </sheetData>
  <sheetProtection sheet="1" autoFilter="0" formatColumns="0" formatRows="0" objects="1" scenarios="1" spinCount="100000" saltValue="BgKy6bkcFmMJlqYyl66xBjgcwIuiSeL91agUIqJ2wP2C/JWMO7iJSjc12iJP+Nu0+sF6RZK8QWPmPXLDTw/3iQ==" hashValue="Xp+JnlIkT0bnyGf+tlXtGHOSJPFgX1w3li4Rsh2gCUtcwSLDrhebertkMRg6+wlMjmK7K5fGQS9Tk9JlMw5Ntg==" algorithmName="SHA-512" password="EC3B"/>
  <autoFilter ref="C125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154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165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Rekonstrukce vodovodu a kanalizace ve Znojmě - nám. Svobody-výkaz výměr</v>
      </c>
      <c r="F7" s="147"/>
      <c r="G7" s="147"/>
      <c r="H7" s="147"/>
      <c r="L7" s="17"/>
    </row>
    <row r="8" s="1" customFormat="1" ht="12" customHeight="1">
      <c r="B8" s="17"/>
      <c r="D8" s="147" t="s">
        <v>166</v>
      </c>
      <c r="L8" s="17"/>
    </row>
    <row r="9" s="2" customFormat="1" ht="16.5" customHeight="1">
      <c r="A9" s="35"/>
      <c r="B9" s="41"/>
      <c r="C9" s="35"/>
      <c r="D9" s="35"/>
      <c r="E9" s="148" t="s">
        <v>637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168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30" customHeight="1">
      <c r="A11" s="35"/>
      <c r="B11" s="41"/>
      <c r="C11" s="35"/>
      <c r="D11" s="35"/>
      <c r="E11" s="149" t="s">
        <v>638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21. 1. 2025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ROUND(J126,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ROUND((SUM(BE126:BE158)),  2)</f>
        <v>0</v>
      </c>
      <c r="G35" s="35"/>
      <c r="H35" s="35"/>
      <c r="I35" s="161">
        <v>0.20999999999999999</v>
      </c>
      <c r="J35" s="160">
        <f>ROUND(((SUM(BE126:BE158))*I35),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ROUND((SUM(BF126:BF158)),  2)</f>
        <v>0</v>
      </c>
      <c r="G36" s="35"/>
      <c r="H36" s="35"/>
      <c r="I36" s="161">
        <v>0.12</v>
      </c>
      <c r="J36" s="160">
        <f>ROUND(((SUM(BF126:BF158))*I36),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ROUND((SUM(BG126:BG158)),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ROUND((SUM(BH126:BH158)),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ROUND((SUM(BI126:BI158)),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170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Rekonstrukce vodovodu a kanalizace ve Znojmě - nám. Svobody-výkaz výměr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166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637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168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30" customHeight="1">
      <c r="A89" s="35"/>
      <c r="B89" s="36"/>
      <c r="C89" s="37"/>
      <c r="D89" s="37"/>
      <c r="E89" s="73" t="str">
        <f>E11</f>
        <v>01 - Vodovodní přípojka pro p.č.210 - dl.4,5 m-zemní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Znojmo</v>
      </c>
      <c r="G91" s="37"/>
      <c r="H91" s="37"/>
      <c r="I91" s="29" t="s">
        <v>22</v>
      </c>
      <c r="J91" s="76" t="str">
        <f>IF(J14="","",J14)</f>
        <v>21. 1. 2025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171</v>
      </c>
      <c r="D96" s="182"/>
      <c r="E96" s="182"/>
      <c r="F96" s="182"/>
      <c r="G96" s="182"/>
      <c r="H96" s="182"/>
      <c r="I96" s="182"/>
      <c r="J96" s="183" t="s">
        <v>172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173</v>
      </c>
      <c r="D98" s="37"/>
      <c r="E98" s="37"/>
      <c r="F98" s="37"/>
      <c r="G98" s="37"/>
      <c r="H98" s="37"/>
      <c r="I98" s="37"/>
      <c r="J98" s="107">
        <f>J126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174</v>
      </c>
    </row>
    <row r="99" s="9" customFormat="1" ht="24.96" customHeight="1">
      <c r="A99" s="9"/>
      <c r="B99" s="185"/>
      <c r="C99" s="186"/>
      <c r="D99" s="187" t="s">
        <v>175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176</v>
      </c>
      <c r="E100" s="193"/>
      <c r="F100" s="193"/>
      <c r="G100" s="193"/>
      <c r="H100" s="193"/>
      <c r="I100" s="193"/>
      <c r="J100" s="194">
        <f>J128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177</v>
      </c>
      <c r="E101" s="193"/>
      <c r="F101" s="193"/>
      <c r="G101" s="193"/>
      <c r="H101" s="193"/>
      <c r="I101" s="193"/>
      <c r="J101" s="194">
        <f>J148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1"/>
      <c r="C102" s="130"/>
      <c r="D102" s="192" t="s">
        <v>499</v>
      </c>
      <c r="E102" s="193"/>
      <c r="F102" s="193"/>
      <c r="G102" s="193"/>
      <c r="H102" s="193"/>
      <c r="I102" s="193"/>
      <c r="J102" s="194">
        <f>J151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5"/>
      <c r="C103" s="186"/>
      <c r="D103" s="187" t="s">
        <v>178</v>
      </c>
      <c r="E103" s="188"/>
      <c r="F103" s="188"/>
      <c r="G103" s="188"/>
      <c r="H103" s="188"/>
      <c r="I103" s="188"/>
      <c r="J103" s="189">
        <f>J156</f>
        <v>0</v>
      </c>
      <c r="K103" s="186"/>
      <c r="L103" s="19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1"/>
      <c r="C104" s="130"/>
      <c r="D104" s="192" t="s">
        <v>179</v>
      </c>
      <c r="E104" s="193"/>
      <c r="F104" s="193"/>
      <c r="G104" s="193"/>
      <c r="H104" s="193"/>
      <c r="I104" s="193"/>
      <c r="J104" s="194">
        <f>J157</f>
        <v>0</v>
      </c>
      <c r="K104" s="130"/>
      <c r="L104" s="19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180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6.25" customHeight="1">
      <c r="A114" s="35"/>
      <c r="B114" s="36"/>
      <c r="C114" s="37"/>
      <c r="D114" s="37"/>
      <c r="E114" s="180" t="str">
        <f>E7</f>
        <v>Rekonstrukce vodovodu a kanalizace ve Znojmě - nám. Svobody-výkaz výměr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" customFormat="1" ht="12" customHeight="1">
      <c r="B115" s="18"/>
      <c r="C115" s="29" t="s">
        <v>166</v>
      </c>
      <c r="D115" s="19"/>
      <c r="E115" s="19"/>
      <c r="F115" s="19"/>
      <c r="G115" s="19"/>
      <c r="H115" s="19"/>
      <c r="I115" s="19"/>
      <c r="J115" s="19"/>
      <c r="K115" s="19"/>
      <c r="L115" s="17"/>
    </row>
    <row r="116" s="2" customFormat="1" ht="16.5" customHeight="1">
      <c r="A116" s="35"/>
      <c r="B116" s="36"/>
      <c r="C116" s="37"/>
      <c r="D116" s="37"/>
      <c r="E116" s="180" t="s">
        <v>637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168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30" customHeight="1">
      <c r="A118" s="35"/>
      <c r="B118" s="36"/>
      <c r="C118" s="37"/>
      <c r="D118" s="37"/>
      <c r="E118" s="73" t="str">
        <f>E11</f>
        <v>01 - Vodovodní přípojka pro p.č.210 - dl.4,5 m-zemní práce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F14</f>
        <v>Znojmo</v>
      </c>
      <c r="G120" s="37"/>
      <c r="H120" s="37"/>
      <c r="I120" s="29" t="s">
        <v>22</v>
      </c>
      <c r="J120" s="76" t="str">
        <f>IF(J14="","",J14)</f>
        <v>21. 1. 2025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E17</f>
        <v xml:space="preserve"> </v>
      </c>
      <c r="G122" s="37"/>
      <c r="H122" s="37"/>
      <c r="I122" s="29" t="s">
        <v>30</v>
      </c>
      <c r="J122" s="33" t="str">
        <f>E23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IF(E20="","",E20)</f>
        <v>Vyplň údaj</v>
      </c>
      <c r="G123" s="37"/>
      <c r="H123" s="37"/>
      <c r="I123" s="29" t="s">
        <v>32</v>
      </c>
      <c r="J123" s="33" t="str">
        <f>E26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96"/>
      <c r="B125" s="197"/>
      <c r="C125" s="198" t="s">
        <v>181</v>
      </c>
      <c r="D125" s="199" t="s">
        <v>59</v>
      </c>
      <c r="E125" s="199" t="s">
        <v>55</v>
      </c>
      <c r="F125" s="199" t="s">
        <v>56</v>
      </c>
      <c r="G125" s="199" t="s">
        <v>182</v>
      </c>
      <c r="H125" s="199" t="s">
        <v>183</v>
      </c>
      <c r="I125" s="199" t="s">
        <v>184</v>
      </c>
      <c r="J125" s="200" t="s">
        <v>172</v>
      </c>
      <c r="K125" s="201" t="s">
        <v>185</v>
      </c>
      <c r="L125" s="202"/>
      <c r="M125" s="97" t="s">
        <v>1</v>
      </c>
      <c r="N125" s="98" t="s">
        <v>38</v>
      </c>
      <c r="O125" s="98" t="s">
        <v>186</v>
      </c>
      <c r="P125" s="98" t="s">
        <v>187</v>
      </c>
      <c r="Q125" s="98" t="s">
        <v>188</v>
      </c>
      <c r="R125" s="98" t="s">
        <v>189</v>
      </c>
      <c r="S125" s="98" t="s">
        <v>190</v>
      </c>
      <c r="T125" s="99" t="s">
        <v>191</v>
      </c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196"/>
    </row>
    <row r="126" s="2" customFormat="1" ht="22.8" customHeight="1">
      <c r="A126" s="35"/>
      <c r="B126" s="36"/>
      <c r="C126" s="104" t="s">
        <v>192</v>
      </c>
      <c r="D126" s="37"/>
      <c r="E126" s="37"/>
      <c r="F126" s="37"/>
      <c r="G126" s="37"/>
      <c r="H126" s="37"/>
      <c r="I126" s="37"/>
      <c r="J126" s="203">
        <f>BK126</f>
        <v>0</v>
      </c>
      <c r="K126" s="37"/>
      <c r="L126" s="41"/>
      <c r="M126" s="100"/>
      <c r="N126" s="204"/>
      <c r="O126" s="101"/>
      <c r="P126" s="205">
        <f>P127+P156</f>
        <v>0</v>
      </c>
      <c r="Q126" s="101"/>
      <c r="R126" s="205">
        <f>R127+R156</f>
        <v>10.77402815</v>
      </c>
      <c r="S126" s="101"/>
      <c r="T126" s="206">
        <f>T127+T156</f>
        <v>3.67875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73</v>
      </c>
      <c r="AU126" s="14" t="s">
        <v>174</v>
      </c>
      <c r="BK126" s="207">
        <f>BK127+BK156</f>
        <v>0</v>
      </c>
    </row>
    <row r="127" s="12" customFormat="1" ht="25.92" customHeight="1">
      <c r="A127" s="12"/>
      <c r="B127" s="208"/>
      <c r="C127" s="209"/>
      <c r="D127" s="210" t="s">
        <v>73</v>
      </c>
      <c r="E127" s="211" t="s">
        <v>193</v>
      </c>
      <c r="F127" s="211" t="s">
        <v>194</v>
      </c>
      <c r="G127" s="209"/>
      <c r="H127" s="209"/>
      <c r="I127" s="212"/>
      <c r="J127" s="213">
        <f>BK127</f>
        <v>0</v>
      </c>
      <c r="K127" s="209"/>
      <c r="L127" s="214"/>
      <c r="M127" s="215"/>
      <c r="N127" s="216"/>
      <c r="O127" s="216"/>
      <c r="P127" s="217">
        <f>P128+P148+P151</f>
        <v>0</v>
      </c>
      <c r="Q127" s="216"/>
      <c r="R127" s="217">
        <f>R128+R148+R151</f>
        <v>10.77402815</v>
      </c>
      <c r="S127" s="216"/>
      <c r="T127" s="218">
        <f>T128+T148+T151</f>
        <v>3.67875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9" t="s">
        <v>81</v>
      </c>
      <c r="AT127" s="220" t="s">
        <v>73</v>
      </c>
      <c r="AU127" s="220" t="s">
        <v>74</v>
      </c>
      <c r="AY127" s="219" t="s">
        <v>195</v>
      </c>
      <c r="BK127" s="221">
        <f>BK128+BK148+BK151</f>
        <v>0</v>
      </c>
    </row>
    <row r="128" s="12" customFormat="1" ht="22.8" customHeight="1">
      <c r="A128" s="12"/>
      <c r="B128" s="208"/>
      <c r="C128" s="209"/>
      <c r="D128" s="210" t="s">
        <v>73</v>
      </c>
      <c r="E128" s="222" t="s">
        <v>81</v>
      </c>
      <c r="F128" s="222" t="s">
        <v>196</v>
      </c>
      <c r="G128" s="209"/>
      <c r="H128" s="209"/>
      <c r="I128" s="212"/>
      <c r="J128" s="223">
        <f>BK128</f>
        <v>0</v>
      </c>
      <c r="K128" s="209"/>
      <c r="L128" s="214"/>
      <c r="M128" s="215"/>
      <c r="N128" s="216"/>
      <c r="O128" s="216"/>
      <c r="P128" s="217">
        <f>SUM(P129:P147)</f>
        <v>0</v>
      </c>
      <c r="Q128" s="216"/>
      <c r="R128" s="217">
        <f>SUM(R129:R147)</f>
        <v>7.537077</v>
      </c>
      <c r="S128" s="216"/>
      <c r="T128" s="218">
        <f>SUM(T129:T147)</f>
        <v>3.67875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9" t="s">
        <v>81</v>
      </c>
      <c r="AT128" s="220" t="s">
        <v>73</v>
      </c>
      <c r="AU128" s="220" t="s">
        <v>81</v>
      </c>
      <c r="AY128" s="219" t="s">
        <v>195</v>
      </c>
      <c r="BK128" s="221">
        <f>SUM(BK129:BK147)</f>
        <v>0</v>
      </c>
    </row>
    <row r="129" s="2" customFormat="1" ht="24.15" customHeight="1">
      <c r="A129" s="35"/>
      <c r="B129" s="36"/>
      <c r="C129" s="224" t="s">
        <v>81</v>
      </c>
      <c r="D129" s="224" t="s">
        <v>197</v>
      </c>
      <c r="E129" s="225" t="s">
        <v>500</v>
      </c>
      <c r="F129" s="226" t="s">
        <v>501</v>
      </c>
      <c r="G129" s="227" t="s">
        <v>231</v>
      </c>
      <c r="H129" s="228">
        <v>6.75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39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0.255</v>
      </c>
      <c r="T129" s="235">
        <f>S129*H129</f>
        <v>1.72125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201</v>
      </c>
      <c r="AT129" s="236" t="s">
        <v>197</v>
      </c>
      <c r="AU129" s="236" t="s">
        <v>83</v>
      </c>
      <c r="AY129" s="14" t="s">
        <v>195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201</v>
      </c>
      <c r="BM129" s="236" t="s">
        <v>639</v>
      </c>
    </row>
    <row r="130" s="2" customFormat="1" ht="33" customHeight="1">
      <c r="A130" s="35"/>
      <c r="B130" s="36"/>
      <c r="C130" s="224" t="s">
        <v>83</v>
      </c>
      <c r="D130" s="224" t="s">
        <v>197</v>
      </c>
      <c r="E130" s="225" t="s">
        <v>503</v>
      </c>
      <c r="F130" s="226" t="s">
        <v>504</v>
      </c>
      <c r="G130" s="227" t="s">
        <v>231</v>
      </c>
      <c r="H130" s="228">
        <v>6.75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39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0.28999999999999998</v>
      </c>
      <c r="T130" s="235">
        <f>S130*H130</f>
        <v>1.9574999999999998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201</v>
      </c>
      <c r="AT130" s="236" t="s">
        <v>197</v>
      </c>
      <c r="AU130" s="236" t="s">
        <v>83</v>
      </c>
      <c r="AY130" s="14" t="s">
        <v>195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201</v>
      </c>
      <c r="BM130" s="236" t="s">
        <v>640</v>
      </c>
    </row>
    <row r="131" s="2" customFormat="1" ht="24.15" customHeight="1">
      <c r="A131" s="35"/>
      <c r="B131" s="36"/>
      <c r="C131" s="224" t="s">
        <v>207</v>
      </c>
      <c r="D131" s="224" t="s">
        <v>197</v>
      </c>
      <c r="E131" s="225" t="s">
        <v>203</v>
      </c>
      <c r="F131" s="226" t="s">
        <v>204</v>
      </c>
      <c r="G131" s="227" t="s">
        <v>205</v>
      </c>
      <c r="H131" s="228">
        <v>7.5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39</v>
      </c>
      <c r="O131" s="88"/>
      <c r="P131" s="234">
        <f>O131*H131</f>
        <v>0</v>
      </c>
      <c r="Q131" s="234">
        <v>3.0000000000000001E-05</v>
      </c>
      <c r="R131" s="234">
        <f>Q131*H131</f>
        <v>0.00022499999999999999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201</v>
      </c>
      <c r="AT131" s="236" t="s">
        <v>197</v>
      </c>
      <c r="AU131" s="236" t="s">
        <v>83</v>
      </c>
      <c r="AY131" s="14" t="s">
        <v>195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201</v>
      </c>
      <c r="BM131" s="236" t="s">
        <v>641</v>
      </c>
    </row>
    <row r="132" s="2" customFormat="1" ht="24.15" customHeight="1">
      <c r="A132" s="35"/>
      <c r="B132" s="36"/>
      <c r="C132" s="224" t="s">
        <v>201</v>
      </c>
      <c r="D132" s="224" t="s">
        <v>197</v>
      </c>
      <c r="E132" s="225" t="s">
        <v>208</v>
      </c>
      <c r="F132" s="226" t="s">
        <v>209</v>
      </c>
      <c r="G132" s="227" t="s">
        <v>210</v>
      </c>
      <c r="H132" s="228">
        <v>1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39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201</v>
      </c>
      <c r="AT132" s="236" t="s">
        <v>197</v>
      </c>
      <c r="AU132" s="236" t="s">
        <v>83</v>
      </c>
      <c r="AY132" s="14" t="s">
        <v>195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201</v>
      </c>
      <c r="BM132" s="236" t="s">
        <v>642</v>
      </c>
    </row>
    <row r="133" s="2" customFormat="1" ht="33" customHeight="1">
      <c r="A133" s="35"/>
      <c r="B133" s="36"/>
      <c r="C133" s="224" t="s">
        <v>216</v>
      </c>
      <c r="D133" s="224" t="s">
        <v>197</v>
      </c>
      <c r="E133" s="225" t="s">
        <v>212</v>
      </c>
      <c r="F133" s="226" t="s">
        <v>213</v>
      </c>
      <c r="G133" s="227" t="s">
        <v>214</v>
      </c>
      <c r="H133" s="228">
        <v>3.3660000000000001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39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201</v>
      </c>
      <c r="AT133" s="236" t="s">
        <v>197</v>
      </c>
      <c r="AU133" s="236" t="s">
        <v>83</v>
      </c>
      <c r="AY133" s="14" t="s">
        <v>195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201</v>
      </c>
      <c r="BM133" s="236" t="s">
        <v>643</v>
      </c>
    </row>
    <row r="134" s="2" customFormat="1" ht="33" customHeight="1">
      <c r="A134" s="35"/>
      <c r="B134" s="36"/>
      <c r="C134" s="224" t="s">
        <v>220</v>
      </c>
      <c r="D134" s="224" t="s">
        <v>197</v>
      </c>
      <c r="E134" s="225" t="s">
        <v>217</v>
      </c>
      <c r="F134" s="226" t="s">
        <v>218</v>
      </c>
      <c r="G134" s="227" t="s">
        <v>214</v>
      </c>
      <c r="H134" s="228">
        <v>4.2080000000000002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39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201</v>
      </c>
      <c r="AT134" s="236" t="s">
        <v>197</v>
      </c>
      <c r="AU134" s="236" t="s">
        <v>83</v>
      </c>
      <c r="AY134" s="14" t="s">
        <v>195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201</v>
      </c>
      <c r="BM134" s="236" t="s">
        <v>644</v>
      </c>
    </row>
    <row r="135" s="2" customFormat="1" ht="33" customHeight="1">
      <c r="A135" s="35"/>
      <c r="B135" s="36"/>
      <c r="C135" s="224" t="s">
        <v>224</v>
      </c>
      <c r="D135" s="224" t="s">
        <v>197</v>
      </c>
      <c r="E135" s="225" t="s">
        <v>221</v>
      </c>
      <c r="F135" s="226" t="s">
        <v>222</v>
      </c>
      <c r="G135" s="227" t="s">
        <v>214</v>
      </c>
      <c r="H135" s="228">
        <v>0.84199999999999997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39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201</v>
      </c>
      <c r="AT135" s="236" t="s">
        <v>197</v>
      </c>
      <c r="AU135" s="236" t="s">
        <v>83</v>
      </c>
      <c r="AY135" s="14" t="s">
        <v>195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201</v>
      </c>
      <c r="BM135" s="236" t="s">
        <v>645</v>
      </c>
    </row>
    <row r="136" s="2" customFormat="1" ht="24.15" customHeight="1">
      <c r="A136" s="35"/>
      <c r="B136" s="36"/>
      <c r="C136" s="224" t="s">
        <v>228</v>
      </c>
      <c r="D136" s="224" t="s">
        <v>197</v>
      </c>
      <c r="E136" s="225" t="s">
        <v>225</v>
      </c>
      <c r="F136" s="226" t="s">
        <v>226</v>
      </c>
      <c r="G136" s="227" t="s">
        <v>214</v>
      </c>
      <c r="H136" s="228">
        <v>4.2080000000000002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39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201</v>
      </c>
      <c r="AT136" s="236" t="s">
        <v>197</v>
      </c>
      <c r="AU136" s="236" t="s">
        <v>83</v>
      </c>
      <c r="AY136" s="14" t="s">
        <v>195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201</v>
      </c>
      <c r="BM136" s="236" t="s">
        <v>646</v>
      </c>
    </row>
    <row r="137" s="2" customFormat="1" ht="21.75" customHeight="1">
      <c r="A137" s="35"/>
      <c r="B137" s="36"/>
      <c r="C137" s="224" t="s">
        <v>233</v>
      </c>
      <c r="D137" s="224" t="s">
        <v>197</v>
      </c>
      <c r="E137" s="225" t="s">
        <v>512</v>
      </c>
      <c r="F137" s="226" t="s">
        <v>513</v>
      </c>
      <c r="G137" s="227" t="s">
        <v>231</v>
      </c>
      <c r="H137" s="228">
        <v>15.300000000000001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39</v>
      </c>
      <c r="O137" s="88"/>
      <c r="P137" s="234">
        <f>O137*H137</f>
        <v>0</v>
      </c>
      <c r="Q137" s="234">
        <v>0.00084000000000000003</v>
      </c>
      <c r="R137" s="234">
        <f>Q137*H137</f>
        <v>0.012852000000000001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201</v>
      </c>
      <c r="AT137" s="236" t="s">
        <v>197</v>
      </c>
      <c r="AU137" s="236" t="s">
        <v>83</v>
      </c>
      <c r="AY137" s="14" t="s">
        <v>195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201</v>
      </c>
      <c r="BM137" s="236" t="s">
        <v>647</v>
      </c>
    </row>
    <row r="138" s="2" customFormat="1" ht="24.15" customHeight="1">
      <c r="A138" s="35"/>
      <c r="B138" s="36"/>
      <c r="C138" s="224" t="s">
        <v>237</v>
      </c>
      <c r="D138" s="224" t="s">
        <v>197</v>
      </c>
      <c r="E138" s="225" t="s">
        <v>515</v>
      </c>
      <c r="F138" s="226" t="s">
        <v>516</v>
      </c>
      <c r="G138" s="227" t="s">
        <v>231</v>
      </c>
      <c r="H138" s="228">
        <v>15.300000000000001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39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201</v>
      </c>
      <c r="AT138" s="236" t="s">
        <v>197</v>
      </c>
      <c r="AU138" s="236" t="s">
        <v>83</v>
      </c>
      <c r="AY138" s="14" t="s">
        <v>195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201</v>
      </c>
      <c r="BM138" s="236" t="s">
        <v>648</v>
      </c>
    </row>
    <row r="139" s="2" customFormat="1" ht="37.8" customHeight="1">
      <c r="A139" s="35"/>
      <c r="B139" s="36"/>
      <c r="C139" s="224" t="s">
        <v>241</v>
      </c>
      <c r="D139" s="224" t="s">
        <v>197</v>
      </c>
      <c r="E139" s="225" t="s">
        <v>238</v>
      </c>
      <c r="F139" s="226" t="s">
        <v>239</v>
      </c>
      <c r="G139" s="227" t="s">
        <v>214</v>
      </c>
      <c r="H139" s="228">
        <v>6.4349999999999996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39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201</v>
      </c>
      <c r="AT139" s="236" t="s">
        <v>197</v>
      </c>
      <c r="AU139" s="236" t="s">
        <v>83</v>
      </c>
      <c r="AY139" s="14" t="s">
        <v>195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201</v>
      </c>
      <c r="BM139" s="236" t="s">
        <v>649</v>
      </c>
    </row>
    <row r="140" s="2" customFormat="1" ht="37.8" customHeight="1">
      <c r="A140" s="35"/>
      <c r="B140" s="36"/>
      <c r="C140" s="224" t="s">
        <v>8</v>
      </c>
      <c r="D140" s="224" t="s">
        <v>197</v>
      </c>
      <c r="E140" s="225" t="s">
        <v>242</v>
      </c>
      <c r="F140" s="226" t="s">
        <v>243</v>
      </c>
      <c r="G140" s="227" t="s">
        <v>214</v>
      </c>
      <c r="H140" s="228">
        <v>1.98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39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201</v>
      </c>
      <c r="AT140" s="236" t="s">
        <v>197</v>
      </c>
      <c r="AU140" s="236" t="s">
        <v>83</v>
      </c>
      <c r="AY140" s="14" t="s">
        <v>195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201</v>
      </c>
      <c r="BM140" s="236" t="s">
        <v>650</v>
      </c>
    </row>
    <row r="141" s="2" customFormat="1" ht="24.15" customHeight="1">
      <c r="A141" s="35"/>
      <c r="B141" s="36"/>
      <c r="C141" s="224" t="s">
        <v>248</v>
      </c>
      <c r="D141" s="224" t="s">
        <v>197</v>
      </c>
      <c r="E141" s="225" t="s">
        <v>245</v>
      </c>
      <c r="F141" s="226" t="s">
        <v>246</v>
      </c>
      <c r="G141" s="227" t="s">
        <v>214</v>
      </c>
      <c r="H141" s="228">
        <v>6.4349999999999996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39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201</v>
      </c>
      <c r="AT141" s="236" t="s">
        <v>197</v>
      </c>
      <c r="AU141" s="236" t="s">
        <v>83</v>
      </c>
      <c r="AY141" s="14" t="s">
        <v>195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201</v>
      </c>
      <c r="BM141" s="236" t="s">
        <v>651</v>
      </c>
    </row>
    <row r="142" s="2" customFormat="1" ht="33" customHeight="1">
      <c r="A142" s="35"/>
      <c r="B142" s="36"/>
      <c r="C142" s="224" t="s">
        <v>253</v>
      </c>
      <c r="D142" s="224" t="s">
        <v>197</v>
      </c>
      <c r="E142" s="225" t="s">
        <v>249</v>
      </c>
      <c r="F142" s="226" t="s">
        <v>250</v>
      </c>
      <c r="G142" s="227" t="s">
        <v>251</v>
      </c>
      <c r="H142" s="228">
        <v>3.1680000000000001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39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201</v>
      </c>
      <c r="AT142" s="236" t="s">
        <v>197</v>
      </c>
      <c r="AU142" s="236" t="s">
        <v>83</v>
      </c>
      <c r="AY142" s="14" t="s">
        <v>195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201</v>
      </c>
      <c r="BM142" s="236" t="s">
        <v>652</v>
      </c>
    </row>
    <row r="143" s="2" customFormat="1" ht="16.5" customHeight="1">
      <c r="A143" s="35"/>
      <c r="B143" s="36"/>
      <c r="C143" s="224" t="s">
        <v>257</v>
      </c>
      <c r="D143" s="224" t="s">
        <v>197</v>
      </c>
      <c r="E143" s="225" t="s">
        <v>254</v>
      </c>
      <c r="F143" s="226" t="s">
        <v>255</v>
      </c>
      <c r="G143" s="227" t="s">
        <v>214</v>
      </c>
      <c r="H143" s="228">
        <v>1.98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39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201</v>
      </c>
      <c r="AT143" s="236" t="s">
        <v>197</v>
      </c>
      <c r="AU143" s="236" t="s">
        <v>83</v>
      </c>
      <c r="AY143" s="14" t="s">
        <v>195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201</v>
      </c>
      <c r="BM143" s="236" t="s">
        <v>653</v>
      </c>
    </row>
    <row r="144" s="2" customFormat="1" ht="24.15" customHeight="1">
      <c r="A144" s="35"/>
      <c r="B144" s="36"/>
      <c r="C144" s="224" t="s">
        <v>261</v>
      </c>
      <c r="D144" s="224" t="s">
        <v>197</v>
      </c>
      <c r="E144" s="225" t="s">
        <v>258</v>
      </c>
      <c r="F144" s="226" t="s">
        <v>259</v>
      </c>
      <c r="G144" s="227" t="s">
        <v>214</v>
      </c>
      <c r="H144" s="228">
        <v>6.4349999999999996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39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201</v>
      </c>
      <c r="AT144" s="236" t="s">
        <v>197</v>
      </c>
      <c r="AU144" s="236" t="s">
        <v>83</v>
      </c>
      <c r="AY144" s="14" t="s">
        <v>195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201</v>
      </c>
      <c r="BM144" s="236" t="s">
        <v>654</v>
      </c>
    </row>
    <row r="145" s="2" customFormat="1" ht="16.5" customHeight="1">
      <c r="A145" s="35"/>
      <c r="B145" s="36"/>
      <c r="C145" s="238" t="s">
        <v>266</v>
      </c>
      <c r="D145" s="238" t="s">
        <v>262</v>
      </c>
      <c r="E145" s="239" t="s">
        <v>263</v>
      </c>
      <c r="F145" s="240" t="s">
        <v>264</v>
      </c>
      <c r="G145" s="241" t="s">
        <v>251</v>
      </c>
      <c r="H145" s="242">
        <v>5.1479999999999997</v>
      </c>
      <c r="I145" s="243"/>
      <c r="J145" s="244">
        <f>ROUND(I145*H145,2)</f>
        <v>0</v>
      </c>
      <c r="K145" s="245"/>
      <c r="L145" s="246"/>
      <c r="M145" s="247" t="s">
        <v>1</v>
      </c>
      <c r="N145" s="248" t="s">
        <v>39</v>
      </c>
      <c r="O145" s="88"/>
      <c r="P145" s="234">
        <f>O145*H145</f>
        <v>0</v>
      </c>
      <c r="Q145" s="234">
        <v>1</v>
      </c>
      <c r="R145" s="234">
        <f>Q145*H145</f>
        <v>5.1479999999999997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228</v>
      </c>
      <c r="AT145" s="236" t="s">
        <v>262</v>
      </c>
      <c r="AU145" s="236" t="s">
        <v>83</v>
      </c>
      <c r="AY145" s="14" t="s">
        <v>195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201</v>
      </c>
      <c r="BM145" s="236" t="s">
        <v>655</v>
      </c>
    </row>
    <row r="146" s="2" customFormat="1" ht="24.15" customHeight="1">
      <c r="A146" s="35"/>
      <c r="B146" s="36"/>
      <c r="C146" s="224" t="s">
        <v>270</v>
      </c>
      <c r="D146" s="224" t="s">
        <v>197</v>
      </c>
      <c r="E146" s="225" t="s">
        <v>267</v>
      </c>
      <c r="F146" s="226" t="s">
        <v>268</v>
      </c>
      <c r="G146" s="227" t="s">
        <v>214</v>
      </c>
      <c r="H146" s="228">
        <v>1.4850000000000001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39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201</v>
      </c>
      <c r="AT146" s="236" t="s">
        <v>197</v>
      </c>
      <c r="AU146" s="236" t="s">
        <v>83</v>
      </c>
      <c r="AY146" s="14" t="s">
        <v>195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81</v>
      </c>
      <c r="BK146" s="237">
        <f>ROUND(I146*H146,2)</f>
        <v>0</v>
      </c>
      <c r="BL146" s="14" t="s">
        <v>201</v>
      </c>
      <c r="BM146" s="236" t="s">
        <v>656</v>
      </c>
    </row>
    <row r="147" s="2" customFormat="1" ht="16.5" customHeight="1">
      <c r="A147" s="35"/>
      <c r="B147" s="36"/>
      <c r="C147" s="238" t="s">
        <v>275</v>
      </c>
      <c r="D147" s="238" t="s">
        <v>262</v>
      </c>
      <c r="E147" s="239" t="s">
        <v>271</v>
      </c>
      <c r="F147" s="240" t="s">
        <v>272</v>
      </c>
      <c r="G147" s="241" t="s">
        <v>251</v>
      </c>
      <c r="H147" s="242">
        <v>2.3759999999999999</v>
      </c>
      <c r="I147" s="243"/>
      <c r="J147" s="244">
        <f>ROUND(I147*H147,2)</f>
        <v>0</v>
      </c>
      <c r="K147" s="245"/>
      <c r="L147" s="246"/>
      <c r="M147" s="247" t="s">
        <v>1</v>
      </c>
      <c r="N147" s="248" t="s">
        <v>39</v>
      </c>
      <c r="O147" s="88"/>
      <c r="P147" s="234">
        <f>O147*H147</f>
        <v>0</v>
      </c>
      <c r="Q147" s="234">
        <v>1</v>
      </c>
      <c r="R147" s="234">
        <f>Q147*H147</f>
        <v>2.3759999999999999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228</v>
      </c>
      <c r="AT147" s="236" t="s">
        <v>262</v>
      </c>
      <c r="AU147" s="236" t="s">
        <v>83</v>
      </c>
      <c r="AY147" s="14" t="s">
        <v>195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201</v>
      </c>
      <c r="BM147" s="236" t="s">
        <v>657</v>
      </c>
    </row>
    <row r="148" s="12" customFormat="1" ht="22.8" customHeight="1">
      <c r="A148" s="12"/>
      <c r="B148" s="208"/>
      <c r="C148" s="209"/>
      <c r="D148" s="210" t="s">
        <v>73</v>
      </c>
      <c r="E148" s="222" t="s">
        <v>201</v>
      </c>
      <c r="F148" s="222" t="s">
        <v>274</v>
      </c>
      <c r="G148" s="209"/>
      <c r="H148" s="209"/>
      <c r="I148" s="212"/>
      <c r="J148" s="223">
        <f>BK148</f>
        <v>0</v>
      </c>
      <c r="K148" s="209"/>
      <c r="L148" s="214"/>
      <c r="M148" s="215"/>
      <c r="N148" s="216"/>
      <c r="O148" s="216"/>
      <c r="P148" s="217">
        <f>SUM(P149:P150)</f>
        <v>0</v>
      </c>
      <c r="Q148" s="216"/>
      <c r="R148" s="217">
        <f>SUM(R149:R150)</f>
        <v>3.2369511499999999</v>
      </c>
      <c r="S148" s="216"/>
      <c r="T148" s="218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9" t="s">
        <v>81</v>
      </c>
      <c r="AT148" s="220" t="s">
        <v>73</v>
      </c>
      <c r="AU148" s="220" t="s">
        <v>81</v>
      </c>
      <c r="AY148" s="219" t="s">
        <v>195</v>
      </c>
      <c r="BK148" s="221">
        <f>SUM(BK149:BK150)</f>
        <v>0</v>
      </c>
    </row>
    <row r="149" s="2" customFormat="1" ht="16.5" customHeight="1">
      <c r="A149" s="35"/>
      <c r="B149" s="36"/>
      <c r="C149" s="224" t="s">
        <v>279</v>
      </c>
      <c r="D149" s="224" t="s">
        <v>197</v>
      </c>
      <c r="E149" s="225" t="s">
        <v>527</v>
      </c>
      <c r="F149" s="226" t="s">
        <v>528</v>
      </c>
      <c r="G149" s="227" t="s">
        <v>214</v>
      </c>
      <c r="H149" s="228">
        <v>0.495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39</v>
      </c>
      <c r="O149" s="88"/>
      <c r="P149" s="234">
        <f>O149*H149</f>
        <v>0</v>
      </c>
      <c r="Q149" s="234">
        <v>1.8907700000000001</v>
      </c>
      <c r="R149" s="234">
        <f>Q149*H149</f>
        <v>0.93593115000000004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201</v>
      </c>
      <c r="AT149" s="236" t="s">
        <v>197</v>
      </c>
      <c r="AU149" s="236" t="s">
        <v>83</v>
      </c>
      <c r="AY149" s="14" t="s">
        <v>195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81</v>
      </c>
      <c r="BK149" s="237">
        <f>ROUND(I149*H149,2)</f>
        <v>0</v>
      </c>
      <c r="BL149" s="14" t="s">
        <v>201</v>
      </c>
      <c r="BM149" s="236" t="s">
        <v>658</v>
      </c>
    </row>
    <row r="150" s="2" customFormat="1" ht="16.5" customHeight="1">
      <c r="A150" s="35"/>
      <c r="B150" s="36"/>
      <c r="C150" s="224" t="s">
        <v>7</v>
      </c>
      <c r="D150" s="224" t="s">
        <v>197</v>
      </c>
      <c r="E150" s="225" t="s">
        <v>530</v>
      </c>
      <c r="F150" s="226" t="s">
        <v>531</v>
      </c>
      <c r="G150" s="227" t="s">
        <v>200</v>
      </c>
      <c r="H150" s="228">
        <v>1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39</v>
      </c>
      <c r="O150" s="88"/>
      <c r="P150" s="234">
        <f>O150*H150</f>
        <v>0</v>
      </c>
      <c r="Q150" s="234">
        <v>2.3010199999999998</v>
      </c>
      <c r="R150" s="234">
        <f>Q150*H150</f>
        <v>2.3010199999999998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201</v>
      </c>
      <c r="AT150" s="236" t="s">
        <v>197</v>
      </c>
      <c r="AU150" s="236" t="s">
        <v>83</v>
      </c>
      <c r="AY150" s="14" t="s">
        <v>195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81</v>
      </c>
      <c r="BK150" s="237">
        <f>ROUND(I150*H150,2)</f>
        <v>0</v>
      </c>
      <c r="BL150" s="14" t="s">
        <v>201</v>
      </c>
      <c r="BM150" s="236" t="s">
        <v>659</v>
      </c>
    </row>
    <row r="151" s="12" customFormat="1" ht="22.8" customHeight="1">
      <c r="A151" s="12"/>
      <c r="B151" s="208"/>
      <c r="C151" s="209"/>
      <c r="D151" s="210" t="s">
        <v>73</v>
      </c>
      <c r="E151" s="222" t="s">
        <v>533</v>
      </c>
      <c r="F151" s="222" t="s">
        <v>534</v>
      </c>
      <c r="G151" s="209"/>
      <c r="H151" s="209"/>
      <c r="I151" s="212"/>
      <c r="J151" s="223">
        <f>BK151</f>
        <v>0</v>
      </c>
      <c r="K151" s="209"/>
      <c r="L151" s="214"/>
      <c r="M151" s="215"/>
      <c r="N151" s="216"/>
      <c r="O151" s="216"/>
      <c r="P151" s="217">
        <f>SUM(P152:P155)</f>
        <v>0</v>
      </c>
      <c r="Q151" s="216"/>
      <c r="R151" s="217">
        <f>SUM(R152:R155)</f>
        <v>0</v>
      </c>
      <c r="S151" s="216"/>
      <c r="T151" s="218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9" t="s">
        <v>81</v>
      </c>
      <c r="AT151" s="220" t="s">
        <v>73</v>
      </c>
      <c r="AU151" s="220" t="s">
        <v>81</v>
      </c>
      <c r="AY151" s="219" t="s">
        <v>195</v>
      </c>
      <c r="BK151" s="221">
        <f>SUM(BK152:BK155)</f>
        <v>0</v>
      </c>
    </row>
    <row r="152" s="2" customFormat="1" ht="24.15" customHeight="1">
      <c r="A152" s="35"/>
      <c r="B152" s="36"/>
      <c r="C152" s="224" t="s">
        <v>535</v>
      </c>
      <c r="D152" s="224" t="s">
        <v>197</v>
      </c>
      <c r="E152" s="225" t="s">
        <v>536</v>
      </c>
      <c r="F152" s="226" t="s">
        <v>537</v>
      </c>
      <c r="G152" s="227" t="s">
        <v>251</v>
      </c>
      <c r="H152" s="228">
        <v>3.6789999999999998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39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201</v>
      </c>
      <c r="AT152" s="236" t="s">
        <v>197</v>
      </c>
      <c r="AU152" s="236" t="s">
        <v>83</v>
      </c>
      <c r="AY152" s="14" t="s">
        <v>195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81</v>
      </c>
      <c r="BK152" s="237">
        <f>ROUND(I152*H152,2)</f>
        <v>0</v>
      </c>
      <c r="BL152" s="14" t="s">
        <v>201</v>
      </c>
      <c r="BM152" s="236" t="s">
        <v>660</v>
      </c>
    </row>
    <row r="153" s="2" customFormat="1" ht="24.15" customHeight="1">
      <c r="A153" s="35"/>
      <c r="B153" s="36"/>
      <c r="C153" s="224" t="s">
        <v>539</v>
      </c>
      <c r="D153" s="224" t="s">
        <v>197</v>
      </c>
      <c r="E153" s="225" t="s">
        <v>540</v>
      </c>
      <c r="F153" s="226" t="s">
        <v>541</v>
      </c>
      <c r="G153" s="227" t="s">
        <v>251</v>
      </c>
      <c r="H153" s="228">
        <v>18.395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39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201</v>
      </c>
      <c r="AT153" s="236" t="s">
        <v>197</v>
      </c>
      <c r="AU153" s="236" t="s">
        <v>83</v>
      </c>
      <c r="AY153" s="14" t="s">
        <v>195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81</v>
      </c>
      <c r="BK153" s="237">
        <f>ROUND(I153*H153,2)</f>
        <v>0</v>
      </c>
      <c r="BL153" s="14" t="s">
        <v>201</v>
      </c>
      <c r="BM153" s="236" t="s">
        <v>661</v>
      </c>
    </row>
    <row r="154" s="2" customFormat="1" ht="37.8" customHeight="1">
      <c r="A154" s="35"/>
      <c r="B154" s="36"/>
      <c r="C154" s="224" t="s">
        <v>543</v>
      </c>
      <c r="D154" s="224" t="s">
        <v>197</v>
      </c>
      <c r="E154" s="225" t="s">
        <v>544</v>
      </c>
      <c r="F154" s="226" t="s">
        <v>545</v>
      </c>
      <c r="G154" s="227" t="s">
        <v>251</v>
      </c>
      <c r="H154" s="228">
        <v>1.7210000000000001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39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201</v>
      </c>
      <c r="AT154" s="236" t="s">
        <v>197</v>
      </c>
      <c r="AU154" s="236" t="s">
        <v>83</v>
      </c>
      <c r="AY154" s="14" t="s">
        <v>195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81</v>
      </c>
      <c r="BK154" s="237">
        <f>ROUND(I154*H154,2)</f>
        <v>0</v>
      </c>
      <c r="BL154" s="14" t="s">
        <v>201</v>
      </c>
      <c r="BM154" s="236" t="s">
        <v>662</v>
      </c>
    </row>
    <row r="155" s="2" customFormat="1" ht="24.15" customHeight="1">
      <c r="A155" s="35"/>
      <c r="B155" s="36"/>
      <c r="C155" s="224" t="s">
        <v>547</v>
      </c>
      <c r="D155" s="224" t="s">
        <v>197</v>
      </c>
      <c r="E155" s="225" t="s">
        <v>548</v>
      </c>
      <c r="F155" s="226" t="s">
        <v>549</v>
      </c>
      <c r="G155" s="227" t="s">
        <v>251</v>
      </c>
      <c r="H155" s="228">
        <v>1.958</v>
      </c>
      <c r="I155" s="229"/>
      <c r="J155" s="230">
        <f>ROUND(I155*H155,2)</f>
        <v>0</v>
      </c>
      <c r="K155" s="231"/>
      <c r="L155" s="41"/>
      <c r="M155" s="232" t="s">
        <v>1</v>
      </c>
      <c r="N155" s="233" t="s">
        <v>39</v>
      </c>
      <c r="O155" s="88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201</v>
      </c>
      <c r="AT155" s="236" t="s">
        <v>197</v>
      </c>
      <c r="AU155" s="236" t="s">
        <v>83</v>
      </c>
      <c r="AY155" s="14" t="s">
        <v>195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81</v>
      </c>
      <c r="BK155" s="237">
        <f>ROUND(I155*H155,2)</f>
        <v>0</v>
      </c>
      <c r="BL155" s="14" t="s">
        <v>201</v>
      </c>
      <c r="BM155" s="236" t="s">
        <v>663</v>
      </c>
    </row>
    <row r="156" s="12" customFormat="1" ht="25.92" customHeight="1">
      <c r="A156" s="12"/>
      <c r="B156" s="208"/>
      <c r="C156" s="209"/>
      <c r="D156" s="210" t="s">
        <v>73</v>
      </c>
      <c r="E156" s="211" t="s">
        <v>283</v>
      </c>
      <c r="F156" s="211" t="s">
        <v>284</v>
      </c>
      <c r="G156" s="209"/>
      <c r="H156" s="209"/>
      <c r="I156" s="212"/>
      <c r="J156" s="213">
        <f>BK156</f>
        <v>0</v>
      </c>
      <c r="K156" s="209"/>
      <c r="L156" s="214"/>
      <c r="M156" s="215"/>
      <c r="N156" s="216"/>
      <c r="O156" s="216"/>
      <c r="P156" s="217">
        <f>P157</f>
        <v>0</v>
      </c>
      <c r="Q156" s="216"/>
      <c r="R156" s="217">
        <f>R157</f>
        <v>0</v>
      </c>
      <c r="S156" s="216"/>
      <c r="T156" s="218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9" t="s">
        <v>216</v>
      </c>
      <c r="AT156" s="220" t="s">
        <v>73</v>
      </c>
      <c r="AU156" s="220" t="s">
        <v>74</v>
      </c>
      <c r="AY156" s="219" t="s">
        <v>195</v>
      </c>
      <c r="BK156" s="221">
        <f>BK157</f>
        <v>0</v>
      </c>
    </row>
    <row r="157" s="12" customFormat="1" ht="22.8" customHeight="1">
      <c r="A157" s="12"/>
      <c r="B157" s="208"/>
      <c r="C157" s="209"/>
      <c r="D157" s="210" t="s">
        <v>73</v>
      </c>
      <c r="E157" s="222" t="s">
        <v>285</v>
      </c>
      <c r="F157" s="222" t="s">
        <v>286</v>
      </c>
      <c r="G157" s="209"/>
      <c r="H157" s="209"/>
      <c r="I157" s="212"/>
      <c r="J157" s="223">
        <f>BK157</f>
        <v>0</v>
      </c>
      <c r="K157" s="209"/>
      <c r="L157" s="214"/>
      <c r="M157" s="215"/>
      <c r="N157" s="216"/>
      <c r="O157" s="216"/>
      <c r="P157" s="217">
        <f>P158</f>
        <v>0</v>
      </c>
      <c r="Q157" s="216"/>
      <c r="R157" s="217">
        <f>R158</f>
        <v>0</v>
      </c>
      <c r="S157" s="216"/>
      <c r="T157" s="218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9" t="s">
        <v>216</v>
      </c>
      <c r="AT157" s="220" t="s">
        <v>73</v>
      </c>
      <c r="AU157" s="220" t="s">
        <v>81</v>
      </c>
      <c r="AY157" s="219" t="s">
        <v>195</v>
      </c>
      <c r="BK157" s="221">
        <f>BK158</f>
        <v>0</v>
      </c>
    </row>
    <row r="158" s="2" customFormat="1" ht="24.15" customHeight="1">
      <c r="A158" s="35"/>
      <c r="B158" s="36"/>
      <c r="C158" s="224" t="s">
        <v>551</v>
      </c>
      <c r="D158" s="224" t="s">
        <v>197</v>
      </c>
      <c r="E158" s="225" t="s">
        <v>287</v>
      </c>
      <c r="F158" s="226" t="s">
        <v>288</v>
      </c>
      <c r="G158" s="227" t="s">
        <v>289</v>
      </c>
      <c r="H158" s="228">
        <v>1</v>
      </c>
      <c r="I158" s="229"/>
      <c r="J158" s="230">
        <f>ROUND(I158*H158,2)</f>
        <v>0</v>
      </c>
      <c r="K158" s="231"/>
      <c r="L158" s="41"/>
      <c r="M158" s="249" t="s">
        <v>1</v>
      </c>
      <c r="N158" s="250" t="s">
        <v>39</v>
      </c>
      <c r="O158" s="251"/>
      <c r="P158" s="252">
        <f>O158*H158</f>
        <v>0</v>
      </c>
      <c r="Q158" s="252">
        <v>0</v>
      </c>
      <c r="R158" s="252">
        <f>Q158*H158</f>
        <v>0</v>
      </c>
      <c r="S158" s="252">
        <v>0</v>
      </c>
      <c r="T158" s="25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290</v>
      </c>
      <c r="AT158" s="236" t="s">
        <v>197</v>
      </c>
      <c r="AU158" s="236" t="s">
        <v>83</v>
      </c>
      <c r="AY158" s="14" t="s">
        <v>195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81</v>
      </c>
      <c r="BK158" s="237">
        <f>ROUND(I158*H158,2)</f>
        <v>0</v>
      </c>
      <c r="BL158" s="14" t="s">
        <v>290</v>
      </c>
      <c r="BM158" s="236" t="s">
        <v>664</v>
      </c>
    </row>
    <row r="159" s="2" customFormat="1" ht="6.96" customHeight="1">
      <c r="A159" s="35"/>
      <c r="B159" s="63"/>
      <c r="C159" s="64"/>
      <c r="D159" s="64"/>
      <c r="E159" s="64"/>
      <c r="F159" s="64"/>
      <c r="G159" s="64"/>
      <c r="H159" s="64"/>
      <c r="I159" s="64"/>
      <c r="J159" s="64"/>
      <c r="K159" s="64"/>
      <c r="L159" s="41"/>
      <c r="M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</row>
  </sheetData>
  <sheetProtection sheet="1" autoFilter="0" formatColumns="0" formatRows="0" objects="1" scenarios="1" spinCount="100000" saltValue="g/2KATcNsgEZh2AI7Flu0owIg/KhzgXRyaBEbhZ0/gGfmyk2+w55Y9A/CjCeD/vahGJ0cch3te5AfTpJfxuY/Q==" hashValue="nIBYpxlDobKEkFMvRyPY0J9faMAakPkNbcXurg4IhLjHJd1V6uL5Dbl2OrUZqSyU/M79DkGTqDlAmLSyq6ySFw==" algorithmName="SHA-512" password="EC3B"/>
  <autoFilter ref="C125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159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165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Rekonstrukce vodovodu a kanalizace ve Znojmě - nám. Svobody-výkaz výměr</v>
      </c>
      <c r="F7" s="147"/>
      <c r="G7" s="147"/>
      <c r="H7" s="147"/>
      <c r="L7" s="17"/>
    </row>
    <row r="8" s="1" customFormat="1" ht="12" customHeight="1">
      <c r="B8" s="17"/>
      <c r="D8" s="147" t="s">
        <v>166</v>
      </c>
      <c r="L8" s="17"/>
    </row>
    <row r="9" s="2" customFormat="1" ht="16.5" customHeight="1">
      <c r="A9" s="35"/>
      <c r="B9" s="41"/>
      <c r="C9" s="35"/>
      <c r="D9" s="35"/>
      <c r="E9" s="148" t="s">
        <v>665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168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30" customHeight="1">
      <c r="A11" s="35"/>
      <c r="B11" s="41"/>
      <c r="C11" s="35"/>
      <c r="D11" s="35"/>
      <c r="E11" s="149" t="s">
        <v>666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21. 1. 2025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ROUND(J126,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ROUND((SUM(BE126:BE158)),  2)</f>
        <v>0</v>
      </c>
      <c r="G35" s="35"/>
      <c r="H35" s="35"/>
      <c r="I35" s="161">
        <v>0.20999999999999999</v>
      </c>
      <c r="J35" s="160">
        <f>ROUND(((SUM(BE126:BE158))*I35),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ROUND((SUM(BF126:BF158)),  2)</f>
        <v>0</v>
      </c>
      <c r="G36" s="35"/>
      <c r="H36" s="35"/>
      <c r="I36" s="161">
        <v>0.12</v>
      </c>
      <c r="J36" s="160">
        <f>ROUND(((SUM(BF126:BF158))*I36),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ROUND((SUM(BG126:BG158)),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ROUND((SUM(BH126:BH158)),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ROUND((SUM(BI126:BI158)),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170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Rekonstrukce vodovodu a kanalizace ve Znojmě - nám. Svobody-výkaz výměr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166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665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168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30" customHeight="1">
      <c r="A89" s="35"/>
      <c r="B89" s="36"/>
      <c r="C89" s="37"/>
      <c r="D89" s="37"/>
      <c r="E89" s="73" t="str">
        <f>E11</f>
        <v>01 - Vodovodní přípojka pro p.č.209/17- dl.4,5 m-zemní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Znojmo</v>
      </c>
      <c r="G91" s="37"/>
      <c r="H91" s="37"/>
      <c r="I91" s="29" t="s">
        <v>22</v>
      </c>
      <c r="J91" s="76" t="str">
        <f>IF(J14="","",J14)</f>
        <v>21. 1. 2025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171</v>
      </c>
      <c r="D96" s="182"/>
      <c r="E96" s="182"/>
      <c r="F96" s="182"/>
      <c r="G96" s="182"/>
      <c r="H96" s="182"/>
      <c r="I96" s="182"/>
      <c r="J96" s="183" t="s">
        <v>172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173</v>
      </c>
      <c r="D98" s="37"/>
      <c r="E98" s="37"/>
      <c r="F98" s="37"/>
      <c r="G98" s="37"/>
      <c r="H98" s="37"/>
      <c r="I98" s="37"/>
      <c r="J98" s="107">
        <f>J126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174</v>
      </c>
    </row>
    <row r="99" s="9" customFormat="1" ht="24.96" customHeight="1">
      <c r="A99" s="9"/>
      <c r="B99" s="185"/>
      <c r="C99" s="186"/>
      <c r="D99" s="187" t="s">
        <v>175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176</v>
      </c>
      <c r="E100" s="193"/>
      <c r="F100" s="193"/>
      <c r="G100" s="193"/>
      <c r="H100" s="193"/>
      <c r="I100" s="193"/>
      <c r="J100" s="194">
        <f>J128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177</v>
      </c>
      <c r="E101" s="193"/>
      <c r="F101" s="193"/>
      <c r="G101" s="193"/>
      <c r="H101" s="193"/>
      <c r="I101" s="193"/>
      <c r="J101" s="194">
        <f>J148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1"/>
      <c r="C102" s="130"/>
      <c r="D102" s="192" t="s">
        <v>499</v>
      </c>
      <c r="E102" s="193"/>
      <c r="F102" s="193"/>
      <c r="G102" s="193"/>
      <c r="H102" s="193"/>
      <c r="I102" s="193"/>
      <c r="J102" s="194">
        <f>J151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5"/>
      <c r="C103" s="186"/>
      <c r="D103" s="187" t="s">
        <v>178</v>
      </c>
      <c r="E103" s="188"/>
      <c r="F103" s="188"/>
      <c r="G103" s="188"/>
      <c r="H103" s="188"/>
      <c r="I103" s="188"/>
      <c r="J103" s="189">
        <f>J156</f>
        <v>0</v>
      </c>
      <c r="K103" s="186"/>
      <c r="L103" s="19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1"/>
      <c r="C104" s="130"/>
      <c r="D104" s="192" t="s">
        <v>179</v>
      </c>
      <c r="E104" s="193"/>
      <c r="F104" s="193"/>
      <c r="G104" s="193"/>
      <c r="H104" s="193"/>
      <c r="I104" s="193"/>
      <c r="J104" s="194">
        <f>J157</f>
        <v>0</v>
      </c>
      <c r="K104" s="130"/>
      <c r="L104" s="19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180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6.25" customHeight="1">
      <c r="A114" s="35"/>
      <c r="B114" s="36"/>
      <c r="C114" s="37"/>
      <c r="D114" s="37"/>
      <c r="E114" s="180" t="str">
        <f>E7</f>
        <v>Rekonstrukce vodovodu a kanalizace ve Znojmě - nám. Svobody-výkaz výměr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" customFormat="1" ht="12" customHeight="1">
      <c r="B115" s="18"/>
      <c r="C115" s="29" t="s">
        <v>166</v>
      </c>
      <c r="D115" s="19"/>
      <c r="E115" s="19"/>
      <c r="F115" s="19"/>
      <c r="G115" s="19"/>
      <c r="H115" s="19"/>
      <c r="I115" s="19"/>
      <c r="J115" s="19"/>
      <c r="K115" s="19"/>
      <c r="L115" s="17"/>
    </row>
    <row r="116" s="2" customFormat="1" ht="16.5" customHeight="1">
      <c r="A116" s="35"/>
      <c r="B116" s="36"/>
      <c r="C116" s="37"/>
      <c r="D116" s="37"/>
      <c r="E116" s="180" t="s">
        <v>665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168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30" customHeight="1">
      <c r="A118" s="35"/>
      <c r="B118" s="36"/>
      <c r="C118" s="37"/>
      <c r="D118" s="37"/>
      <c r="E118" s="73" t="str">
        <f>E11</f>
        <v>01 - Vodovodní přípojka pro p.č.209/17- dl.4,5 m-zemní práce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F14</f>
        <v>Znojmo</v>
      </c>
      <c r="G120" s="37"/>
      <c r="H120" s="37"/>
      <c r="I120" s="29" t="s">
        <v>22</v>
      </c>
      <c r="J120" s="76" t="str">
        <f>IF(J14="","",J14)</f>
        <v>21. 1. 2025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E17</f>
        <v xml:space="preserve"> </v>
      </c>
      <c r="G122" s="37"/>
      <c r="H122" s="37"/>
      <c r="I122" s="29" t="s">
        <v>30</v>
      </c>
      <c r="J122" s="33" t="str">
        <f>E23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IF(E20="","",E20)</f>
        <v>Vyplň údaj</v>
      </c>
      <c r="G123" s="37"/>
      <c r="H123" s="37"/>
      <c r="I123" s="29" t="s">
        <v>32</v>
      </c>
      <c r="J123" s="33" t="str">
        <f>E26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96"/>
      <c r="B125" s="197"/>
      <c r="C125" s="198" t="s">
        <v>181</v>
      </c>
      <c r="D125" s="199" t="s">
        <v>59</v>
      </c>
      <c r="E125" s="199" t="s">
        <v>55</v>
      </c>
      <c r="F125" s="199" t="s">
        <v>56</v>
      </c>
      <c r="G125" s="199" t="s">
        <v>182</v>
      </c>
      <c r="H125" s="199" t="s">
        <v>183</v>
      </c>
      <c r="I125" s="199" t="s">
        <v>184</v>
      </c>
      <c r="J125" s="200" t="s">
        <v>172</v>
      </c>
      <c r="K125" s="201" t="s">
        <v>185</v>
      </c>
      <c r="L125" s="202"/>
      <c r="M125" s="97" t="s">
        <v>1</v>
      </c>
      <c r="N125" s="98" t="s">
        <v>38</v>
      </c>
      <c r="O125" s="98" t="s">
        <v>186</v>
      </c>
      <c r="P125" s="98" t="s">
        <v>187</v>
      </c>
      <c r="Q125" s="98" t="s">
        <v>188</v>
      </c>
      <c r="R125" s="98" t="s">
        <v>189</v>
      </c>
      <c r="S125" s="98" t="s">
        <v>190</v>
      </c>
      <c r="T125" s="99" t="s">
        <v>191</v>
      </c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196"/>
    </row>
    <row r="126" s="2" customFormat="1" ht="22.8" customHeight="1">
      <c r="A126" s="35"/>
      <c r="B126" s="36"/>
      <c r="C126" s="104" t="s">
        <v>192</v>
      </c>
      <c r="D126" s="37"/>
      <c r="E126" s="37"/>
      <c r="F126" s="37"/>
      <c r="G126" s="37"/>
      <c r="H126" s="37"/>
      <c r="I126" s="37"/>
      <c r="J126" s="203">
        <f>BK126</f>
        <v>0</v>
      </c>
      <c r="K126" s="37"/>
      <c r="L126" s="41"/>
      <c r="M126" s="100"/>
      <c r="N126" s="204"/>
      <c r="O126" s="101"/>
      <c r="P126" s="205">
        <f>P127+P156</f>
        <v>0</v>
      </c>
      <c r="Q126" s="101"/>
      <c r="R126" s="205">
        <f>R127+R156</f>
        <v>10.77402815</v>
      </c>
      <c r="S126" s="101"/>
      <c r="T126" s="206">
        <f>T127+T156</f>
        <v>3.67875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73</v>
      </c>
      <c r="AU126" s="14" t="s">
        <v>174</v>
      </c>
      <c r="BK126" s="207">
        <f>BK127+BK156</f>
        <v>0</v>
      </c>
    </row>
    <row r="127" s="12" customFormat="1" ht="25.92" customHeight="1">
      <c r="A127" s="12"/>
      <c r="B127" s="208"/>
      <c r="C127" s="209"/>
      <c r="D127" s="210" t="s">
        <v>73</v>
      </c>
      <c r="E127" s="211" t="s">
        <v>193</v>
      </c>
      <c r="F127" s="211" t="s">
        <v>194</v>
      </c>
      <c r="G127" s="209"/>
      <c r="H127" s="209"/>
      <c r="I127" s="212"/>
      <c r="J127" s="213">
        <f>BK127</f>
        <v>0</v>
      </c>
      <c r="K127" s="209"/>
      <c r="L127" s="214"/>
      <c r="M127" s="215"/>
      <c r="N127" s="216"/>
      <c r="O127" s="216"/>
      <c r="P127" s="217">
        <f>P128+P148+P151</f>
        <v>0</v>
      </c>
      <c r="Q127" s="216"/>
      <c r="R127" s="217">
        <f>R128+R148+R151</f>
        <v>10.77402815</v>
      </c>
      <c r="S127" s="216"/>
      <c r="T127" s="218">
        <f>T128+T148+T151</f>
        <v>3.67875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9" t="s">
        <v>81</v>
      </c>
      <c r="AT127" s="220" t="s">
        <v>73</v>
      </c>
      <c r="AU127" s="220" t="s">
        <v>74</v>
      </c>
      <c r="AY127" s="219" t="s">
        <v>195</v>
      </c>
      <c r="BK127" s="221">
        <f>BK128+BK148+BK151</f>
        <v>0</v>
      </c>
    </row>
    <row r="128" s="12" customFormat="1" ht="22.8" customHeight="1">
      <c r="A128" s="12"/>
      <c r="B128" s="208"/>
      <c r="C128" s="209"/>
      <c r="D128" s="210" t="s">
        <v>73</v>
      </c>
      <c r="E128" s="222" t="s">
        <v>81</v>
      </c>
      <c r="F128" s="222" t="s">
        <v>196</v>
      </c>
      <c r="G128" s="209"/>
      <c r="H128" s="209"/>
      <c r="I128" s="212"/>
      <c r="J128" s="223">
        <f>BK128</f>
        <v>0</v>
      </c>
      <c r="K128" s="209"/>
      <c r="L128" s="214"/>
      <c r="M128" s="215"/>
      <c r="N128" s="216"/>
      <c r="O128" s="216"/>
      <c r="P128" s="217">
        <f>SUM(P129:P147)</f>
        <v>0</v>
      </c>
      <c r="Q128" s="216"/>
      <c r="R128" s="217">
        <f>SUM(R129:R147)</f>
        <v>7.537077</v>
      </c>
      <c r="S128" s="216"/>
      <c r="T128" s="218">
        <f>SUM(T129:T147)</f>
        <v>3.67875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9" t="s">
        <v>81</v>
      </c>
      <c r="AT128" s="220" t="s">
        <v>73</v>
      </c>
      <c r="AU128" s="220" t="s">
        <v>81</v>
      </c>
      <c r="AY128" s="219" t="s">
        <v>195</v>
      </c>
      <c r="BK128" s="221">
        <f>SUM(BK129:BK147)</f>
        <v>0</v>
      </c>
    </row>
    <row r="129" s="2" customFormat="1" ht="24.15" customHeight="1">
      <c r="A129" s="35"/>
      <c r="B129" s="36"/>
      <c r="C129" s="224" t="s">
        <v>81</v>
      </c>
      <c r="D129" s="224" t="s">
        <v>197</v>
      </c>
      <c r="E129" s="225" t="s">
        <v>500</v>
      </c>
      <c r="F129" s="226" t="s">
        <v>501</v>
      </c>
      <c r="G129" s="227" t="s">
        <v>231</v>
      </c>
      <c r="H129" s="228">
        <v>6.75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39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0.255</v>
      </c>
      <c r="T129" s="235">
        <f>S129*H129</f>
        <v>1.72125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201</v>
      </c>
      <c r="AT129" s="236" t="s">
        <v>197</v>
      </c>
      <c r="AU129" s="236" t="s">
        <v>83</v>
      </c>
      <c r="AY129" s="14" t="s">
        <v>195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201</v>
      </c>
      <c r="BM129" s="236" t="s">
        <v>667</v>
      </c>
    </row>
    <row r="130" s="2" customFormat="1" ht="33" customHeight="1">
      <c r="A130" s="35"/>
      <c r="B130" s="36"/>
      <c r="C130" s="224" t="s">
        <v>83</v>
      </c>
      <c r="D130" s="224" t="s">
        <v>197</v>
      </c>
      <c r="E130" s="225" t="s">
        <v>503</v>
      </c>
      <c r="F130" s="226" t="s">
        <v>504</v>
      </c>
      <c r="G130" s="227" t="s">
        <v>231</v>
      </c>
      <c r="H130" s="228">
        <v>6.75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39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0.28999999999999998</v>
      </c>
      <c r="T130" s="235">
        <f>S130*H130</f>
        <v>1.9574999999999998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201</v>
      </c>
      <c r="AT130" s="236" t="s">
        <v>197</v>
      </c>
      <c r="AU130" s="236" t="s">
        <v>83</v>
      </c>
      <c r="AY130" s="14" t="s">
        <v>195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201</v>
      </c>
      <c r="BM130" s="236" t="s">
        <v>668</v>
      </c>
    </row>
    <row r="131" s="2" customFormat="1" ht="24.15" customHeight="1">
      <c r="A131" s="35"/>
      <c r="B131" s="36"/>
      <c r="C131" s="224" t="s">
        <v>207</v>
      </c>
      <c r="D131" s="224" t="s">
        <v>197</v>
      </c>
      <c r="E131" s="225" t="s">
        <v>203</v>
      </c>
      <c r="F131" s="226" t="s">
        <v>204</v>
      </c>
      <c r="G131" s="227" t="s">
        <v>205</v>
      </c>
      <c r="H131" s="228">
        <v>7.5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39</v>
      </c>
      <c r="O131" s="88"/>
      <c r="P131" s="234">
        <f>O131*H131</f>
        <v>0</v>
      </c>
      <c r="Q131" s="234">
        <v>3.0000000000000001E-05</v>
      </c>
      <c r="R131" s="234">
        <f>Q131*H131</f>
        <v>0.00022499999999999999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201</v>
      </c>
      <c r="AT131" s="236" t="s">
        <v>197</v>
      </c>
      <c r="AU131" s="236" t="s">
        <v>83</v>
      </c>
      <c r="AY131" s="14" t="s">
        <v>195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201</v>
      </c>
      <c r="BM131" s="236" t="s">
        <v>669</v>
      </c>
    </row>
    <row r="132" s="2" customFormat="1" ht="24.15" customHeight="1">
      <c r="A132" s="35"/>
      <c r="B132" s="36"/>
      <c r="C132" s="224" t="s">
        <v>201</v>
      </c>
      <c r="D132" s="224" t="s">
        <v>197</v>
      </c>
      <c r="E132" s="225" t="s">
        <v>208</v>
      </c>
      <c r="F132" s="226" t="s">
        <v>209</v>
      </c>
      <c r="G132" s="227" t="s">
        <v>210</v>
      </c>
      <c r="H132" s="228">
        <v>1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39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201</v>
      </c>
      <c r="AT132" s="236" t="s">
        <v>197</v>
      </c>
      <c r="AU132" s="236" t="s">
        <v>83</v>
      </c>
      <c r="AY132" s="14" t="s">
        <v>195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201</v>
      </c>
      <c r="BM132" s="236" t="s">
        <v>670</v>
      </c>
    </row>
    <row r="133" s="2" customFormat="1" ht="33" customHeight="1">
      <c r="A133" s="35"/>
      <c r="B133" s="36"/>
      <c r="C133" s="224" t="s">
        <v>216</v>
      </c>
      <c r="D133" s="224" t="s">
        <v>197</v>
      </c>
      <c r="E133" s="225" t="s">
        <v>212</v>
      </c>
      <c r="F133" s="226" t="s">
        <v>213</v>
      </c>
      <c r="G133" s="227" t="s">
        <v>214</v>
      </c>
      <c r="H133" s="228">
        <v>3.3660000000000001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39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201</v>
      </c>
      <c r="AT133" s="236" t="s">
        <v>197</v>
      </c>
      <c r="AU133" s="236" t="s">
        <v>83</v>
      </c>
      <c r="AY133" s="14" t="s">
        <v>195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201</v>
      </c>
      <c r="BM133" s="236" t="s">
        <v>671</v>
      </c>
    </row>
    <row r="134" s="2" customFormat="1" ht="33" customHeight="1">
      <c r="A134" s="35"/>
      <c r="B134" s="36"/>
      <c r="C134" s="224" t="s">
        <v>220</v>
      </c>
      <c r="D134" s="224" t="s">
        <v>197</v>
      </c>
      <c r="E134" s="225" t="s">
        <v>217</v>
      </c>
      <c r="F134" s="226" t="s">
        <v>218</v>
      </c>
      <c r="G134" s="227" t="s">
        <v>214</v>
      </c>
      <c r="H134" s="228">
        <v>4.2080000000000002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39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201</v>
      </c>
      <c r="AT134" s="236" t="s">
        <v>197</v>
      </c>
      <c r="AU134" s="236" t="s">
        <v>83</v>
      </c>
      <c r="AY134" s="14" t="s">
        <v>195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201</v>
      </c>
      <c r="BM134" s="236" t="s">
        <v>672</v>
      </c>
    </row>
    <row r="135" s="2" customFormat="1" ht="33" customHeight="1">
      <c r="A135" s="35"/>
      <c r="B135" s="36"/>
      <c r="C135" s="224" t="s">
        <v>224</v>
      </c>
      <c r="D135" s="224" t="s">
        <v>197</v>
      </c>
      <c r="E135" s="225" t="s">
        <v>221</v>
      </c>
      <c r="F135" s="226" t="s">
        <v>222</v>
      </c>
      <c r="G135" s="227" t="s">
        <v>214</v>
      </c>
      <c r="H135" s="228">
        <v>0.84199999999999997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39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201</v>
      </c>
      <c r="AT135" s="236" t="s">
        <v>197</v>
      </c>
      <c r="AU135" s="236" t="s">
        <v>83</v>
      </c>
      <c r="AY135" s="14" t="s">
        <v>195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201</v>
      </c>
      <c r="BM135" s="236" t="s">
        <v>673</v>
      </c>
    </row>
    <row r="136" s="2" customFormat="1" ht="24.15" customHeight="1">
      <c r="A136" s="35"/>
      <c r="B136" s="36"/>
      <c r="C136" s="224" t="s">
        <v>228</v>
      </c>
      <c r="D136" s="224" t="s">
        <v>197</v>
      </c>
      <c r="E136" s="225" t="s">
        <v>225</v>
      </c>
      <c r="F136" s="226" t="s">
        <v>226</v>
      </c>
      <c r="G136" s="227" t="s">
        <v>214</v>
      </c>
      <c r="H136" s="228">
        <v>4.2080000000000002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39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201</v>
      </c>
      <c r="AT136" s="236" t="s">
        <v>197</v>
      </c>
      <c r="AU136" s="236" t="s">
        <v>83</v>
      </c>
      <c r="AY136" s="14" t="s">
        <v>195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201</v>
      </c>
      <c r="BM136" s="236" t="s">
        <v>674</v>
      </c>
    </row>
    <row r="137" s="2" customFormat="1" ht="21.75" customHeight="1">
      <c r="A137" s="35"/>
      <c r="B137" s="36"/>
      <c r="C137" s="224" t="s">
        <v>233</v>
      </c>
      <c r="D137" s="224" t="s">
        <v>197</v>
      </c>
      <c r="E137" s="225" t="s">
        <v>512</v>
      </c>
      <c r="F137" s="226" t="s">
        <v>513</v>
      </c>
      <c r="G137" s="227" t="s">
        <v>231</v>
      </c>
      <c r="H137" s="228">
        <v>15.300000000000001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39</v>
      </c>
      <c r="O137" s="88"/>
      <c r="P137" s="234">
        <f>O137*H137</f>
        <v>0</v>
      </c>
      <c r="Q137" s="234">
        <v>0.00084000000000000003</v>
      </c>
      <c r="R137" s="234">
        <f>Q137*H137</f>
        <v>0.012852000000000001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201</v>
      </c>
      <c r="AT137" s="236" t="s">
        <v>197</v>
      </c>
      <c r="AU137" s="236" t="s">
        <v>83</v>
      </c>
      <c r="AY137" s="14" t="s">
        <v>195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201</v>
      </c>
      <c r="BM137" s="236" t="s">
        <v>675</v>
      </c>
    </row>
    <row r="138" s="2" customFormat="1" ht="24.15" customHeight="1">
      <c r="A138" s="35"/>
      <c r="B138" s="36"/>
      <c r="C138" s="224" t="s">
        <v>237</v>
      </c>
      <c r="D138" s="224" t="s">
        <v>197</v>
      </c>
      <c r="E138" s="225" t="s">
        <v>515</v>
      </c>
      <c r="F138" s="226" t="s">
        <v>516</v>
      </c>
      <c r="G138" s="227" t="s">
        <v>231</v>
      </c>
      <c r="H138" s="228">
        <v>15.300000000000001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39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201</v>
      </c>
      <c r="AT138" s="236" t="s">
        <v>197</v>
      </c>
      <c r="AU138" s="236" t="s">
        <v>83</v>
      </c>
      <c r="AY138" s="14" t="s">
        <v>195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201</v>
      </c>
      <c r="BM138" s="236" t="s">
        <v>676</v>
      </c>
    </row>
    <row r="139" s="2" customFormat="1" ht="37.8" customHeight="1">
      <c r="A139" s="35"/>
      <c r="B139" s="36"/>
      <c r="C139" s="224" t="s">
        <v>241</v>
      </c>
      <c r="D139" s="224" t="s">
        <v>197</v>
      </c>
      <c r="E139" s="225" t="s">
        <v>238</v>
      </c>
      <c r="F139" s="226" t="s">
        <v>239</v>
      </c>
      <c r="G139" s="227" t="s">
        <v>214</v>
      </c>
      <c r="H139" s="228">
        <v>6.4349999999999996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39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201</v>
      </c>
      <c r="AT139" s="236" t="s">
        <v>197</v>
      </c>
      <c r="AU139" s="236" t="s">
        <v>83</v>
      </c>
      <c r="AY139" s="14" t="s">
        <v>195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201</v>
      </c>
      <c r="BM139" s="236" t="s">
        <v>677</v>
      </c>
    </row>
    <row r="140" s="2" customFormat="1" ht="37.8" customHeight="1">
      <c r="A140" s="35"/>
      <c r="B140" s="36"/>
      <c r="C140" s="224" t="s">
        <v>8</v>
      </c>
      <c r="D140" s="224" t="s">
        <v>197</v>
      </c>
      <c r="E140" s="225" t="s">
        <v>242</v>
      </c>
      <c r="F140" s="226" t="s">
        <v>243</v>
      </c>
      <c r="G140" s="227" t="s">
        <v>214</v>
      </c>
      <c r="H140" s="228">
        <v>1.98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39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201</v>
      </c>
      <c r="AT140" s="236" t="s">
        <v>197</v>
      </c>
      <c r="AU140" s="236" t="s">
        <v>83</v>
      </c>
      <c r="AY140" s="14" t="s">
        <v>195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201</v>
      </c>
      <c r="BM140" s="236" t="s">
        <v>678</v>
      </c>
    </row>
    <row r="141" s="2" customFormat="1" ht="24.15" customHeight="1">
      <c r="A141" s="35"/>
      <c r="B141" s="36"/>
      <c r="C141" s="224" t="s">
        <v>248</v>
      </c>
      <c r="D141" s="224" t="s">
        <v>197</v>
      </c>
      <c r="E141" s="225" t="s">
        <v>245</v>
      </c>
      <c r="F141" s="226" t="s">
        <v>246</v>
      </c>
      <c r="G141" s="227" t="s">
        <v>214</v>
      </c>
      <c r="H141" s="228">
        <v>6.4349999999999996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39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201</v>
      </c>
      <c r="AT141" s="236" t="s">
        <v>197</v>
      </c>
      <c r="AU141" s="236" t="s">
        <v>83</v>
      </c>
      <c r="AY141" s="14" t="s">
        <v>195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201</v>
      </c>
      <c r="BM141" s="236" t="s">
        <v>679</v>
      </c>
    </row>
    <row r="142" s="2" customFormat="1" ht="33" customHeight="1">
      <c r="A142" s="35"/>
      <c r="B142" s="36"/>
      <c r="C142" s="224" t="s">
        <v>253</v>
      </c>
      <c r="D142" s="224" t="s">
        <v>197</v>
      </c>
      <c r="E142" s="225" t="s">
        <v>249</v>
      </c>
      <c r="F142" s="226" t="s">
        <v>250</v>
      </c>
      <c r="G142" s="227" t="s">
        <v>251</v>
      </c>
      <c r="H142" s="228">
        <v>3.1680000000000001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39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201</v>
      </c>
      <c r="AT142" s="236" t="s">
        <v>197</v>
      </c>
      <c r="AU142" s="236" t="s">
        <v>83</v>
      </c>
      <c r="AY142" s="14" t="s">
        <v>195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201</v>
      </c>
      <c r="BM142" s="236" t="s">
        <v>680</v>
      </c>
    </row>
    <row r="143" s="2" customFormat="1" ht="16.5" customHeight="1">
      <c r="A143" s="35"/>
      <c r="B143" s="36"/>
      <c r="C143" s="224" t="s">
        <v>257</v>
      </c>
      <c r="D143" s="224" t="s">
        <v>197</v>
      </c>
      <c r="E143" s="225" t="s">
        <v>254</v>
      </c>
      <c r="F143" s="226" t="s">
        <v>255</v>
      </c>
      <c r="G143" s="227" t="s">
        <v>214</v>
      </c>
      <c r="H143" s="228">
        <v>1.98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39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201</v>
      </c>
      <c r="AT143" s="236" t="s">
        <v>197</v>
      </c>
      <c r="AU143" s="236" t="s">
        <v>83</v>
      </c>
      <c r="AY143" s="14" t="s">
        <v>195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201</v>
      </c>
      <c r="BM143" s="236" t="s">
        <v>681</v>
      </c>
    </row>
    <row r="144" s="2" customFormat="1" ht="24.15" customHeight="1">
      <c r="A144" s="35"/>
      <c r="B144" s="36"/>
      <c r="C144" s="224" t="s">
        <v>261</v>
      </c>
      <c r="D144" s="224" t="s">
        <v>197</v>
      </c>
      <c r="E144" s="225" t="s">
        <v>258</v>
      </c>
      <c r="F144" s="226" t="s">
        <v>259</v>
      </c>
      <c r="G144" s="227" t="s">
        <v>214</v>
      </c>
      <c r="H144" s="228">
        <v>6.4349999999999996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39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201</v>
      </c>
      <c r="AT144" s="236" t="s">
        <v>197</v>
      </c>
      <c r="AU144" s="236" t="s">
        <v>83</v>
      </c>
      <c r="AY144" s="14" t="s">
        <v>195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201</v>
      </c>
      <c r="BM144" s="236" t="s">
        <v>682</v>
      </c>
    </row>
    <row r="145" s="2" customFormat="1" ht="16.5" customHeight="1">
      <c r="A145" s="35"/>
      <c r="B145" s="36"/>
      <c r="C145" s="238" t="s">
        <v>266</v>
      </c>
      <c r="D145" s="238" t="s">
        <v>262</v>
      </c>
      <c r="E145" s="239" t="s">
        <v>263</v>
      </c>
      <c r="F145" s="240" t="s">
        <v>264</v>
      </c>
      <c r="G145" s="241" t="s">
        <v>251</v>
      </c>
      <c r="H145" s="242">
        <v>5.1479999999999997</v>
      </c>
      <c r="I145" s="243"/>
      <c r="J145" s="244">
        <f>ROUND(I145*H145,2)</f>
        <v>0</v>
      </c>
      <c r="K145" s="245"/>
      <c r="L145" s="246"/>
      <c r="M145" s="247" t="s">
        <v>1</v>
      </c>
      <c r="N145" s="248" t="s">
        <v>39</v>
      </c>
      <c r="O145" s="88"/>
      <c r="P145" s="234">
        <f>O145*H145</f>
        <v>0</v>
      </c>
      <c r="Q145" s="234">
        <v>1</v>
      </c>
      <c r="R145" s="234">
        <f>Q145*H145</f>
        <v>5.1479999999999997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228</v>
      </c>
      <c r="AT145" s="236" t="s">
        <v>262</v>
      </c>
      <c r="AU145" s="236" t="s">
        <v>83</v>
      </c>
      <c r="AY145" s="14" t="s">
        <v>195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201</v>
      </c>
      <c r="BM145" s="236" t="s">
        <v>683</v>
      </c>
    </row>
    <row r="146" s="2" customFormat="1" ht="24.15" customHeight="1">
      <c r="A146" s="35"/>
      <c r="B146" s="36"/>
      <c r="C146" s="224" t="s">
        <v>270</v>
      </c>
      <c r="D146" s="224" t="s">
        <v>197</v>
      </c>
      <c r="E146" s="225" t="s">
        <v>267</v>
      </c>
      <c r="F146" s="226" t="s">
        <v>268</v>
      </c>
      <c r="G146" s="227" t="s">
        <v>214</v>
      </c>
      <c r="H146" s="228">
        <v>1.4850000000000001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39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201</v>
      </c>
      <c r="AT146" s="236" t="s">
        <v>197</v>
      </c>
      <c r="AU146" s="236" t="s">
        <v>83</v>
      </c>
      <c r="AY146" s="14" t="s">
        <v>195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81</v>
      </c>
      <c r="BK146" s="237">
        <f>ROUND(I146*H146,2)</f>
        <v>0</v>
      </c>
      <c r="BL146" s="14" t="s">
        <v>201</v>
      </c>
      <c r="BM146" s="236" t="s">
        <v>684</v>
      </c>
    </row>
    <row r="147" s="2" customFormat="1" ht="16.5" customHeight="1">
      <c r="A147" s="35"/>
      <c r="B147" s="36"/>
      <c r="C147" s="238" t="s">
        <v>275</v>
      </c>
      <c r="D147" s="238" t="s">
        <v>262</v>
      </c>
      <c r="E147" s="239" t="s">
        <v>271</v>
      </c>
      <c r="F147" s="240" t="s">
        <v>272</v>
      </c>
      <c r="G147" s="241" t="s">
        <v>251</v>
      </c>
      <c r="H147" s="242">
        <v>2.3759999999999999</v>
      </c>
      <c r="I147" s="243"/>
      <c r="J147" s="244">
        <f>ROUND(I147*H147,2)</f>
        <v>0</v>
      </c>
      <c r="K147" s="245"/>
      <c r="L147" s="246"/>
      <c r="M147" s="247" t="s">
        <v>1</v>
      </c>
      <c r="N147" s="248" t="s">
        <v>39</v>
      </c>
      <c r="O147" s="88"/>
      <c r="P147" s="234">
        <f>O147*H147</f>
        <v>0</v>
      </c>
      <c r="Q147" s="234">
        <v>1</v>
      </c>
      <c r="R147" s="234">
        <f>Q147*H147</f>
        <v>2.3759999999999999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228</v>
      </c>
      <c r="AT147" s="236" t="s">
        <v>262</v>
      </c>
      <c r="AU147" s="236" t="s">
        <v>83</v>
      </c>
      <c r="AY147" s="14" t="s">
        <v>195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201</v>
      </c>
      <c r="BM147" s="236" t="s">
        <v>685</v>
      </c>
    </row>
    <row r="148" s="12" customFormat="1" ht="22.8" customHeight="1">
      <c r="A148" s="12"/>
      <c r="B148" s="208"/>
      <c r="C148" s="209"/>
      <c r="D148" s="210" t="s">
        <v>73</v>
      </c>
      <c r="E148" s="222" t="s">
        <v>201</v>
      </c>
      <c r="F148" s="222" t="s">
        <v>274</v>
      </c>
      <c r="G148" s="209"/>
      <c r="H148" s="209"/>
      <c r="I148" s="212"/>
      <c r="J148" s="223">
        <f>BK148</f>
        <v>0</v>
      </c>
      <c r="K148" s="209"/>
      <c r="L148" s="214"/>
      <c r="M148" s="215"/>
      <c r="N148" s="216"/>
      <c r="O148" s="216"/>
      <c r="P148" s="217">
        <f>SUM(P149:P150)</f>
        <v>0</v>
      </c>
      <c r="Q148" s="216"/>
      <c r="R148" s="217">
        <f>SUM(R149:R150)</f>
        <v>3.2369511499999999</v>
      </c>
      <c r="S148" s="216"/>
      <c r="T148" s="218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9" t="s">
        <v>81</v>
      </c>
      <c r="AT148" s="220" t="s">
        <v>73</v>
      </c>
      <c r="AU148" s="220" t="s">
        <v>81</v>
      </c>
      <c r="AY148" s="219" t="s">
        <v>195</v>
      </c>
      <c r="BK148" s="221">
        <f>SUM(BK149:BK150)</f>
        <v>0</v>
      </c>
    </row>
    <row r="149" s="2" customFormat="1" ht="16.5" customHeight="1">
      <c r="A149" s="35"/>
      <c r="B149" s="36"/>
      <c r="C149" s="224" t="s">
        <v>279</v>
      </c>
      <c r="D149" s="224" t="s">
        <v>197</v>
      </c>
      <c r="E149" s="225" t="s">
        <v>527</v>
      </c>
      <c r="F149" s="226" t="s">
        <v>528</v>
      </c>
      <c r="G149" s="227" t="s">
        <v>214</v>
      </c>
      <c r="H149" s="228">
        <v>0.495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39</v>
      </c>
      <c r="O149" s="88"/>
      <c r="P149" s="234">
        <f>O149*H149</f>
        <v>0</v>
      </c>
      <c r="Q149" s="234">
        <v>1.8907700000000001</v>
      </c>
      <c r="R149" s="234">
        <f>Q149*H149</f>
        <v>0.93593115000000004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201</v>
      </c>
      <c r="AT149" s="236" t="s">
        <v>197</v>
      </c>
      <c r="AU149" s="236" t="s">
        <v>83</v>
      </c>
      <c r="AY149" s="14" t="s">
        <v>195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81</v>
      </c>
      <c r="BK149" s="237">
        <f>ROUND(I149*H149,2)</f>
        <v>0</v>
      </c>
      <c r="BL149" s="14" t="s">
        <v>201</v>
      </c>
      <c r="BM149" s="236" t="s">
        <v>686</v>
      </c>
    </row>
    <row r="150" s="2" customFormat="1" ht="16.5" customHeight="1">
      <c r="A150" s="35"/>
      <c r="B150" s="36"/>
      <c r="C150" s="224" t="s">
        <v>7</v>
      </c>
      <c r="D150" s="224" t="s">
        <v>197</v>
      </c>
      <c r="E150" s="225" t="s">
        <v>530</v>
      </c>
      <c r="F150" s="226" t="s">
        <v>531</v>
      </c>
      <c r="G150" s="227" t="s">
        <v>200</v>
      </c>
      <c r="H150" s="228">
        <v>1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39</v>
      </c>
      <c r="O150" s="88"/>
      <c r="P150" s="234">
        <f>O150*H150</f>
        <v>0</v>
      </c>
      <c r="Q150" s="234">
        <v>2.3010199999999998</v>
      </c>
      <c r="R150" s="234">
        <f>Q150*H150</f>
        <v>2.3010199999999998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201</v>
      </c>
      <c r="AT150" s="236" t="s">
        <v>197</v>
      </c>
      <c r="AU150" s="236" t="s">
        <v>83</v>
      </c>
      <c r="AY150" s="14" t="s">
        <v>195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81</v>
      </c>
      <c r="BK150" s="237">
        <f>ROUND(I150*H150,2)</f>
        <v>0</v>
      </c>
      <c r="BL150" s="14" t="s">
        <v>201</v>
      </c>
      <c r="BM150" s="236" t="s">
        <v>687</v>
      </c>
    </row>
    <row r="151" s="12" customFormat="1" ht="22.8" customHeight="1">
      <c r="A151" s="12"/>
      <c r="B151" s="208"/>
      <c r="C151" s="209"/>
      <c r="D151" s="210" t="s">
        <v>73</v>
      </c>
      <c r="E151" s="222" t="s">
        <v>533</v>
      </c>
      <c r="F151" s="222" t="s">
        <v>534</v>
      </c>
      <c r="G151" s="209"/>
      <c r="H151" s="209"/>
      <c r="I151" s="212"/>
      <c r="J151" s="223">
        <f>BK151</f>
        <v>0</v>
      </c>
      <c r="K151" s="209"/>
      <c r="L151" s="214"/>
      <c r="M151" s="215"/>
      <c r="N151" s="216"/>
      <c r="O151" s="216"/>
      <c r="P151" s="217">
        <f>SUM(P152:P155)</f>
        <v>0</v>
      </c>
      <c r="Q151" s="216"/>
      <c r="R151" s="217">
        <f>SUM(R152:R155)</f>
        <v>0</v>
      </c>
      <c r="S151" s="216"/>
      <c r="T151" s="218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9" t="s">
        <v>81</v>
      </c>
      <c r="AT151" s="220" t="s">
        <v>73</v>
      </c>
      <c r="AU151" s="220" t="s">
        <v>81</v>
      </c>
      <c r="AY151" s="219" t="s">
        <v>195</v>
      </c>
      <c r="BK151" s="221">
        <f>SUM(BK152:BK155)</f>
        <v>0</v>
      </c>
    </row>
    <row r="152" s="2" customFormat="1" ht="24.15" customHeight="1">
      <c r="A152" s="35"/>
      <c r="B152" s="36"/>
      <c r="C152" s="224" t="s">
        <v>535</v>
      </c>
      <c r="D152" s="224" t="s">
        <v>197</v>
      </c>
      <c r="E152" s="225" t="s">
        <v>536</v>
      </c>
      <c r="F152" s="226" t="s">
        <v>537</v>
      </c>
      <c r="G152" s="227" t="s">
        <v>251</v>
      </c>
      <c r="H152" s="228">
        <v>3.6789999999999998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39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201</v>
      </c>
      <c r="AT152" s="236" t="s">
        <v>197</v>
      </c>
      <c r="AU152" s="236" t="s">
        <v>83</v>
      </c>
      <c r="AY152" s="14" t="s">
        <v>195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81</v>
      </c>
      <c r="BK152" s="237">
        <f>ROUND(I152*H152,2)</f>
        <v>0</v>
      </c>
      <c r="BL152" s="14" t="s">
        <v>201</v>
      </c>
      <c r="BM152" s="236" t="s">
        <v>688</v>
      </c>
    </row>
    <row r="153" s="2" customFormat="1" ht="24.15" customHeight="1">
      <c r="A153" s="35"/>
      <c r="B153" s="36"/>
      <c r="C153" s="224" t="s">
        <v>539</v>
      </c>
      <c r="D153" s="224" t="s">
        <v>197</v>
      </c>
      <c r="E153" s="225" t="s">
        <v>540</v>
      </c>
      <c r="F153" s="226" t="s">
        <v>541</v>
      </c>
      <c r="G153" s="227" t="s">
        <v>251</v>
      </c>
      <c r="H153" s="228">
        <v>18.395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39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201</v>
      </c>
      <c r="AT153" s="236" t="s">
        <v>197</v>
      </c>
      <c r="AU153" s="236" t="s">
        <v>83</v>
      </c>
      <c r="AY153" s="14" t="s">
        <v>195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81</v>
      </c>
      <c r="BK153" s="237">
        <f>ROUND(I153*H153,2)</f>
        <v>0</v>
      </c>
      <c r="BL153" s="14" t="s">
        <v>201</v>
      </c>
      <c r="BM153" s="236" t="s">
        <v>689</v>
      </c>
    </row>
    <row r="154" s="2" customFormat="1" ht="37.8" customHeight="1">
      <c r="A154" s="35"/>
      <c r="B154" s="36"/>
      <c r="C154" s="224" t="s">
        <v>543</v>
      </c>
      <c r="D154" s="224" t="s">
        <v>197</v>
      </c>
      <c r="E154" s="225" t="s">
        <v>544</v>
      </c>
      <c r="F154" s="226" t="s">
        <v>545</v>
      </c>
      <c r="G154" s="227" t="s">
        <v>251</v>
      </c>
      <c r="H154" s="228">
        <v>1.7210000000000001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39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201</v>
      </c>
      <c r="AT154" s="236" t="s">
        <v>197</v>
      </c>
      <c r="AU154" s="236" t="s">
        <v>83</v>
      </c>
      <c r="AY154" s="14" t="s">
        <v>195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81</v>
      </c>
      <c r="BK154" s="237">
        <f>ROUND(I154*H154,2)</f>
        <v>0</v>
      </c>
      <c r="BL154" s="14" t="s">
        <v>201</v>
      </c>
      <c r="BM154" s="236" t="s">
        <v>690</v>
      </c>
    </row>
    <row r="155" s="2" customFormat="1" ht="24.15" customHeight="1">
      <c r="A155" s="35"/>
      <c r="B155" s="36"/>
      <c r="C155" s="224" t="s">
        <v>547</v>
      </c>
      <c r="D155" s="224" t="s">
        <v>197</v>
      </c>
      <c r="E155" s="225" t="s">
        <v>548</v>
      </c>
      <c r="F155" s="226" t="s">
        <v>549</v>
      </c>
      <c r="G155" s="227" t="s">
        <v>251</v>
      </c>
      <c r="H155" s="228">
        <v>1.958</v>
      </c>
      <c r="I155" s="229"/>
      <c r="J155" s="230">
        <f>ROUND(I155*H155,2)</f>
        <v>0</v>
      </c>
      <c r="K155" s="231"/>
      <c r="L155" s="41"/>
      <c r="M155" s="232" t="s">
        <v>1</v>
      </c>
      <c r="N155" s="233" t="s">
        <v>39</v>
      </c>
      <c r="O155" s="88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201</v>
      </c>
      <c r="AT155" s="236" t="s">
        <v>197</v>
      </c>
      <c r="AU155" s="236" t="s">
        <v>83</v>
      </c>
      <c r="AY155" s="14" t="s">
        <v>195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81</v>
      </c>
      <c r="BK155" s="237">
        <f>ROUND(I155*H155,2)</f>
        <v>0</v>
      </c>
      <c r="BL155" s="14" t="s">
        <v>201</v>
      </c>
      <c r="BM155" s="236" t="s">
        <v>691</v>
      </c>
    </row>
    <row r="156" s="12" customFormat="1" ht="25.92" customHeight="1">
      <c r="A156" s="12"/>
      <c r="B156" s="208"/>
      <c r="C156" s="209"/>
      <c r="D156" s="210" t="s">
        <v>73</v>
      </c>
      <c r="E156" s="211" t="s">
        <v>283</v>
      </c>
      <c r="F156" s="211" t="s">
        <v>284</v>
      </c>
      <c r="G156" s="209"/>
      <c r="H156" s="209"/>
      <c r="I156" s="212"/>
      <c r="J156" s="213">
        <f>BK156</f>
        <v>0</v>
      </c>
      <c r="K156" s="209"/>
      <c r="L156" s="214"/>
      <c r="M156" s="215"/>
      <c r="N156" s="216"/>
      <c r="O156" s="216"/>
      <c r="P156" s="217">
        <f>P157</f>
        <v>0</v>
      </c>
      <c r="Q156" s="216"/>
      <c r="R156" s="217">
        <f>R157</f>
        <v>0</v>
      </c>
      <c r="S156" s="216"/>
      <c r="T156" s="218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9" t="s">
        <v>216</v>
      </c>
      <c r="AT156" s="220" t="s">
        <v>73</v>
      </c>
      <c r="AU156" s="220" t="s">
        <v>74</v>
      </c>
      <c r="AY156" s="219" t="s">
        <v>195</v>
      </c>
      <c r="BK156" s="221">
        <f>BK157</f>
        <v>0</v>
      </c>
    </row>
    <row r="157" s="12" customFormat="1" ht="22.8" customHeight="1">
      <c r="A157" s="12"/>
      <c r="B157" s="208"/>
      <c r="C157" s="209"/>
      <c r="D157" s="210" t="s">
        <v>73</v>
      </c>
      <c r="E157" s="222" t="s">
        <v>285</v>
      </c>
      <c r="F157" s="222" t="s">
        <v>286</v>
      </c>
      <c r="G157" s="209"/>
      <c r="H157" s="209"/>
      <c r="I157" s="212"/>
      <c r="J157" s="223">
        <f>BK157</f>
        <v>0</v>
      </c>
      <c r="K157" s="209"/>
      <c r="L157" s="214"/>
      <c r="M157" s="215"/>
      <c r="N157" s="216"/>
      <c r="O157" s="216"/>
      <c r="P157" s="217">
        <f>P158</f>
        <v>0</v>
      </c>
      <c r="Q157" s="216"/>
      <c r="R157" s="217">
        <f>R158</f>
        <v>0</v>
      </c>
      <c r="S157" s="216"/>
      <c r="T157" s="218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9" t="s">
        <v>216</v>
      </c>
      <c r="AT157" s="220" t="s">
        <v>73</v>
      </c>
      <c r="AU157" s="220" t="s">
        <v>81</v>
      </c>
      <c r="AY157" s="219" t="s">
        <v>195</v>
      </c>
      <c r="BK157" s="221">
        <f>BK158</f>
        <v>0</v>
      </c>
    </row>
    <row r="158" s="2" customFormat="1" ht="24.15" customHeight="1">
      <c r="A158" s="35"/>
      <c r="B158" s="36"/>
      <c r="C158" s="224" t="s">
        <v>551</v>
      </c>
      <c r="D158" s="224" t="s">
        <v>197</v>
      </c>
      <c r="E158" s="225" t="s">
        <v>287</v>
      </c>
      <c r="F158" s="226" t="s">
        <v>288</v>
      </c>
      <c r="G158" s="227" t="s">
        <v>289</v>
      </c>
      <c r="H158" s="228">
        <v>1</v>
      </c>
      <c r="I158" s="229"/>
      <c r="J158" s="230">
        <f>ROUND(I158*H158,2)</f>
        <v>0</v>
      </c>
      <c r="K158" s="231"/>
      <c r="L158" s="41"/>
      <c r="M158" s="249" t="s">
        <v>1</v>
      </c>
      <c r="N158" s="250" t="s">
        <v>39</v>
      </c>
      <c r="O158" s="251"/>
      <c r="P158" s="252">
        <f>O158*H158</f>
        <v>0</v>
      </c>
      <c r="Q158" s="252">
        <v>0</v>
      </c>
      <c r="R158" s="252">
        <f>Q158*H158</f>
        <v>0</v>
      </c>
      <c r="S158" s="252">
        <v>0</v>
      </c>
      <c r="T158" s="25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290</v>
      </c>
      <c r="AT158" s="236" t="s">
        <v>197</v>
      </c>
      <c r="AU158" s="236" t="s">
        <v>83</v>
      </c>
      <c r="AY158" s="14" t="s">
        <v>195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81</v>
      </c>
      <c r="BK158" s="237">
        <f>ROUND(I158*H158,2)</f>
        <v>0</v>
      </c>
      <c r="BL158" s="14" t="s">
        <v>290</v>
      </c>
      <c r="BM158" s="236" t="s">
        <v>692</v>
      </c>
    </row>
    <row r="159" s="2" customFormat="1" ht="6.96" customHeight="1">
      <c r="A159" s="35"/>
      <c r="B159" s="63"/>
      <c r="C159" s="64"/>
      <c r="D159" s="64"/>
      <c r="E159" s="64"/>
      <c r="F159" s="64"/>
      <c r="G159" s="64"/>
      <c r="H159" s="64"/>
      <c r="I159" s="64"/>
      <c r="J159" s="64"/>
      <c r="K159" s="64"/>
      <c r="L159" s="41"/>
      <c r="M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</row>
  </sheetData>
  <sheetProtection sheet="1" autoFilter="0" formatColumns="0" formatRows="0" objects="1" scenarios="1" spinCount="100000" saltValue="P2qvbHNYwiFSPdsGE7y8X2Lx5iQoHZFaMb/CMkqK06Mfl/SZ81tI805FYR9RkqEPGzq0pX2pELGH1QVtIbfNoA==" hashValue="Jmx6j8curGTh48BcNyY5C4LiFGnlHy6r/pZyhlOcYpVuSMz2feTG9T3sE/7eEdHRlMVVkxuVD17PvaYtfoQyxg==" algorithmName="SHA-512" password="EC3B"/>
  <autoFilter ref="C125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164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165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Rekonstrukce vodovodu a kanalizace ve Znojmě - nám. Svobody-výkaz výměr</v>
      </c>
      <c r="F7" s="147"/>
      <c r="G7" s="147"/>
      <c r="H7" s="147"/>
      <c r="L7" s="17"/>
    </row>
    <row r="8" s="1" customFormat="1" ht="12" customHeight="1">
      <c r="B8" s="17"/>
      <c r="D8" s="147" t="s">
        <v>166</v>
      </c>
      <c r="L8" s="17"/>
    </row>
    <row r="9" s="2" customFormat="1" ht="16.5" customHeight="1">
      <c r="A9" s="35"/>
      <c r="B9" s="41"/>
      <c r="C9" s="35"/>
      <c r="D9" s="35"/>
      <c r="E9" s="148" t="s">
        <v>693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168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30" customHeight="1">
      <c r="A11" s="35"/>
      <c r="B11" s="41"/>
      <c r="C11" s="35"/>
      <c r="D11" s="35"/>
      <c r="E11" s="149" t="s">
        <v>694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21. 1. 2025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ROUND(J126,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ROUND((SUM(BE126:BE158)),  2)</f>
        <v>0</v>
      </c>
      <c r="G35" s="35"/>
      <c r="H35" s="35"/>
      <c r="I35" s="161">
        <v>0.20999999999999999</v>
      </c>
      <c r="J35" s="160">
        <f>ROUND(((SUM(BE126:BE158))*I35),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ROUND((SUM(BF126:BF158)),  2)</f>
        <v>0</v>
      </c>
      <c r="G36" s="35"/>
      <c r="H36" s="35"/>
      <c r="I36" s="161">
        <v>0.12</v>
      </c>
      <c r="J36" s="160">
        <f>ROUND(((SUM(BF126:BF158))*I36),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ROUND((SUM(BG126:BG158)),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ROUND((SUM(BH126:BH158)),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ROUND((SUM(BI126:BI158)),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170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Rekonstrukce vodovodu a kanalizace ve Znojmě - nám. Svobody-výkaz výměr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166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693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168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30" customHeight="1">
      <c r="A89" s="35"/>
      <c r="B89" s="36"/>
      <c r="C89" s="37"/>
      <c r="D89" s="37"/>
      <c r="E89" s="73" t="str">
        <f>E11</f>
        <v>01 - Vodovodní přípojka pro p.č.208/16- dl.0,5 m-zemní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Znojmo</v>
      </c>
      <c r="G91" s="37"/>
      <c r="H91" s="37"/>
      <c r="I91" s="29" t="s">
        <v>22</v>
      </c>
      <c r="J91" s="76" t="str">
        <f>IF(J14="","",J14)</f>
        <v>21. 1. 2025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171</v>
      </c>
      <c r="D96" s="182"/>
      <c r="E96" s="182"/>
      <c r="F96" s="182"/>
      <c r="G96" s="182"/>
      <c r="H96" s="182"/>
      <c r="I96" s="182"/>
      <c r="J96" s="183" t="s">
        <v>172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173</v>
      </c>
      <c r="D98" s="37"/>
      <c r="E98" s="37"/>
      <c r="F98" s="37"/>
      <c r="G98" s="37"/>
      <c r="H98" s="37"/>
      <c r="I98" s="37"/>
      <c r="J98" s="107">
        <f>J126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174</v>
      </c>
    </row>
    <row r="99" s="9" customFormat="1" ht="24.96" customHeight="1">
      <c r="A99" s="9"/>
      <c r="B99" s="185"/>
      <c r="C99" s="186"/>
      <c r="D99" s="187" t="s">
        <v>175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176</v>
      </c>
      <c r="E100" s="193"/>
      <c r="F100" s="193"/>
      <c r="G100" s="193"/>
      <c r="H100" s="193"/>
      <c r="I100" s="193"/>
      <c r="J100" s="194">
        <f>J128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177</v>
      </c>
      <c r="E101" s="193"/>
      <c r="F101" s="193"/>
      <c r="G101" s="193"/>
      <c r="H101" s="193"/>
      <c r="I101" s="193"/>
      <c r="J101" s="194">
        <f>J148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1"/>
      <c r="C102" s="130"/>
      <c r="D102" s="192" t="s">
        <v>499</v>
      </c>
      <c r="E102" s="193"/>
      <c r="F102" s="193"/>
      <c r="G102" s="193"/>
      <c r="H102" s="193"/>
      <c r="I102" s="193"/>
      <c r="J102" s="194">
        <f>J151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5"/>
      <c r="C103" s="186"/>
      <c r="D103" s="187" t="s">
        <v>178</v>
      </c>
      <c r="E103" s="188"/>
      <c r="F103" s="188"/>
      <c r="G103" s="188"/>
      <c r="H103" s="188"/>
      <c r="I103" s="188"/>
      <c r="J103" s="189">
        <f>J156</f>
        <v>0</v>
      </c>
      <c r="K103" s="186"/>
      <c r="L103" s="19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1"/>
      <c r="C104" s="130"/>
      <c r="D104" s="192" t="s">
        <v>179</v>
      </c>
      <c r="E104" s="193"/>
      <c r="F104" s="193"/>
      <c r="G104" s="193"/>
      <c r="H104" s="193"/>
      <c r="I104" s="193"/>
      <c r="J104" s="194">
        <f>J157</f>
        <v>0</v>
      </c>
      <c r="K104" s="130"/>
      <c r="L104" s="19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180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6.25" customHeight="1">
      <c r="A114" s="35"/>
      <c r="B114" s="36"/>
      <c r="C114" s="37"/>
      <c r="D114" s="37"/>
      <c r="E114" s="180" t="str">
        <f>E7</f>
        <v>Rekonstrukce vodovodu a kanalizace ve Znojmě - nám. Svobody-výkaz výměr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" customFormat="1" ht="12" customHeight="1">
      <c r="B115" s="18"/>
      <c r="C115" s="29" t="s">
        <v>166</v>
      </c>
      <c r="D115" s="19"/>
      <c r="E115" s="19"/>
      <c r="F115" s="19"/>
      <c r="G115" s="19"/>
      <c r="H115" s="19"/>
      <c r="I115" s="19"/>
      <c r="J115" s="19"/>
      <c r="K115" s="19"/>
      <c r="L115" s="17"/>
    </row>
    <row r="116" s="2" customFormat="1" ht="16.5" customHeight="1">
      <c r="A116" s="35"/>
      <c r="B116" s="36"/>
      <c r="C116" s="37"/>
      <c r="D116" s="37"/>
      <c r="E116" s="180" t="s">
        <v>693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168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30" customHeight="1">
      <c r="A118" s="35"/>
      <c r="B118" s="36"/>
      <c r="C118" s="37"/>
      <c r="D118" s="37"/>
      <c r="E118" s="73" t="str">
        <f>E11</f>
        <v>01 - Vodovodní přípojka pro p.č.208/16- dl.0,5 m-zemní práce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F14</f>
        <v>Znojmo</v>
      </c>
      <c r="G120" s="37"/>
      <c r="H120" s="37"/>
      <c r="I120" s="29" t="s">
        <v>22</v>
      </c>
      <c r="J120" s="76" t="str">
        <f>IF(J14="","",J14)</f>
        <v>21. 1. 2025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E17</f>
        <v xml:space="preserve"> </v>
      </c>
      <c r="G122" s="37"/>
      <c r="H122" s="37"/>
      <c r="I122" s="29" t="s">
        <v>30</v>
      </c>
      <c r="J122" s="33" t="str">
        <f>E23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IF(E20="","",E20)</f>
        <v>Vyplň údaj</v>
      </c>
      <c r="G123" s="37"/>
      <c r="H123" s="37"/>
      <c r="I123" s="29" t="s">
        <v>32</v>
      </c>
      <c r="J123" s="33" t="str">
        <f>E26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96"/>
      <c r="B125" s="197"/>
      <c r="C125" s="198" t="s">
        <v>181</v>
      </c>
      <c r="D125" s="199" t="s">
        <v>59</v>
      </c>
      <c r="E125" s="199" t="s">
        <v>55</v>
      </c>
      <c r="F125" s="199" t="s">
        <v>56</v>
      </c>
      <c r="G125" s="199" t="s">
        <v>182</v>
      </c>
      <c r="H125" s="199" t="s">
        <v>183</v>
      </c>
      <c r="I125" s="199" t="s">
        <v>184</v>
      </c>
      <c r="J125" s="200" t="s">
        <v>172</v>
      </c>
      <c r="K125" s="201" t="s">
        <v>185</v>
      </c>
      <c r="L125" s="202"/>
      <c r="M125" s="97" t="s">
        <v>1</v>
      </c>
      <c r="N125" s="98" t="s">
        <v>38</v>
      </c>
      <c r="O125" s="98" t="s">
        <v>186</v>
      </c>
      <c r="P125" s="98" t="s">
        <v>187</v>
      </c>
      <c r="Q125" s="98" t="s">
        <v>188</v>
      </c>
      <c r="R125" s="98" t="s">
        <v>189</v>
      </c>
      <c r="S125" s="98" t="s">
        <v>190</v>
      </c>
      <c r="T125" s="99" t="s">
        <v>191</v>
      </c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196"/>
    </row>
    <row r="126" s="2" customFormat="1" ht="22.8" customHeight="1">
      <c r="A126" s="35"/>
      <c r="B126" s="36"/>
      <c r="C126" s="104" t="s">
        <v>192</v>
      </c>
      <c r="D126" s="37"/>
      <c r="E126" s="37"/>
      <c r="F126" s="37"/>
      <c r="G126" s="37"/>
      <c r="H126" s="37"/>
      <c r="I126" s="37"/>
      <c r="J126" s="203">
        <f>BK126</f>
        <v>0</v>
      </c>
      <c r="K126" s="37"/>
      <c r="L126" s="41"/>
      <c r="M126" s="100"/>
      <c r="N126" s="204"/>
      <c r="O126" s="101"/>
      <c r="P126" s="205">
        <f>P127+P156</f>
        <v>0</v>
      </c>
      <c r="Q126" s="101"/>
      <c r="R126" s="205">
        <f>R127+R156</f>
        <v>3.2426653499999998</v>
      </c>
      <c r="S126" s="101"/>
      <c r="T126" s="206">
        <f>T127+T156</f>
        <v>0.40874999999999995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73</v>
      </c>
      <c r="AU126" s="14" t="s">
        <v>174</v>
      </c>
      <c r="BK126" s="207">
        <f>BK127+BK156</f>
        <v>0</v>
      </c>
    </row>
    <row r="127" s="12" customFormat="1" ht="25.92" customHeight="1">
      <c r="A127" s="12"/>
      <c r="B127" s="208"/>
      <c r="C127" s="209"/>
      <c r="D127" s="210" t="s">
        <v>73</v>
      </c>
      <c r="E127" s="211" t="s">
        <v>193</v>
      </c>
      <c r="F127" s="211" t="s">
        <v>194</v>
      </c>
      <c r="G127" s="209"/>
      <c r="H127" s="209"/>
      <c r="I127" s="212"/>
      <c r="J127" s="213">
        <f>BK127</f>
        <v>0</v>
      </c>
      <c r="K127" s="209"/>
      <c r="L127" s="214"/>
      <c r="M127" s="215"/>
      <c r="N127" s="216"/>
      <c r="O127" s="216"/>
      <c r="P127" s="217">
        <f>P128+P148+P151</f>
        <v>0</v>
      </c>
      <c r="Q127" s="216"/>
      <c r="R127" s="217">
        <f>R128+R148+R151</f>
        <v>3.2426653499999998</v>
      </c>
      <c r="S127" s="216"/>
      <c r="T127" s="218">
        <f>T128+T148+T151</f>
        <v>0.40874999999999995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9" t="s">
        <v>81</v>
      </c>
      <c r="AT127" s="220" t="s">
        <v>73</v>
      </c>
      <c r="AU127" s="220" t="s">
        <v>74</v>
      </c>
      <c r="AY127" s="219" t="s">
        <v>195</v>
      </c>
      <c r="BK127" s="221">
        <f>BK128+BK148+BK151</f>
        <v>0</v>
      </c>
    </row>
    <row r="128" s="12" customFormat="1" ht="22.8" customHeight="1">
      <c r="A128" s="12"/>
      <c r="B128" s="208"/>
      <c r="C128" s="209"/>
      <c r="D128" s="210" t="s">
        <v>73</v>
      </c>
      <c r="E128" s="222" t="s">
        <v>81</v>
      </c>
      <c r="F128" s="222" t="s">
        <v>196</v>
      </c>
      <c r="G128" s="209"/>
      <c r="H128" s="209"/>
      <c r="I128" s="212"/>
      <c r="J128" s="223">
        <f>BK128</f>
        <v>0</v>
      </c>
      <c r="K128" s="209"/>
      <c r="L128" s="214"/>
      <c r="M128" s="215"/>
      <c r="N128" s="216"/>
      <c r="O128" s="216"/>
      <c r="P128" s="217">
        <f>SUM(P129:P147)</f>
        <v>0</v>
      </c>
      <c r="Q128" s="216"/>
      <c r="R128" s="217">
        <f>SUM(R129:R147)</f>
        <v>0.83765299999999998</v>
      </c>
      <c r="S128" s="216"/>
      <c r="T128" s="218">
        <f>SUM(T129:T147)</f>
        <v>0.40874999999999995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9" t="s">
        <v>81</v>
      </c>
      <c r="AT128" s="220" t="s">
        <v>73</v>
      </c>
      <c r="AU128" s="220" t="s">
        <v>81</v>
      </c>
      <c r="AY128" s="219" t="s">
        <v>195</v>
      </c>
      <c r="BK128" s="221">
        <f>SUM(BK129:BK147)</f>
        <v>0</v>
      </c>
    </row>
    <row r="129" s="2" customFormat="1" ht="24.15" customHeight="1">
      <c r="A129" s="35"/>
      <c r="B129" s="36"/>
      <c r="C129" s="224" t="s">
        <v>81</v>
      </c>
      <c r="D129" s="224" t="s">
        <v>197</v>
      </c>
      <c r="E129" s="225" t="s">
        <v>500</v>
      </c>
      <c r="F129" s="226" t="s">
        <v>501</v>
      </c>
      <c r="G129" s="227" t="s">
        <v>231</v>
      </c>
      <c r="H129" s="228">
        <v>0.75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39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0.255</v>
      </c>
      <c r="T129" s="235">
        <f>S129*H129</f>
        <v>0.19125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201</v>
      </c>
      <c r="AT129" s="236" t="s">
        <v>197</v>
      </c>
      <c r="AU129" s="236" t="s">
        <v>83</v>
      </c>
      <c r="AY129" s="14" t="s">
        <v>195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201</v>
      </c>
      <c r="BM129" s="236" t="s">
        <v>695</v>
      </c>
    </row>
    <row r="130" s="2" customFormat="1" ht="33" customHeight="1">
      <c r="A130" s="35"/>
      <c r="B130" s="36"/>
      <c r="C130" s="224" t="s">
        <v>83</v>
      </c>
      <c r="D130" s="224" t="s">
        <v>197</v>
      </c>
      <c r="E130" s="225" t="s">
        <v>503</v>
      </c>
      <c r="F130" s="226" t="s">
        <v>504</v>
      </c>
      <c r="G130" s="227" t="s">
        <v>231</v>
      </c>
      <c r="H130" s="228">
        <v>0.75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39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0.28999999999999998</v>
      </c>
      <c r="T130" s="235">
        <f>S130*H130</f>
        <v>0.21749999999999997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201</v>
      </c>
      <c r="AT130" s="236" t="s">
        <v>197</v>
      </c>
      <c r="AU130" s="236" t="s">
        <v>83</v>
      </c>
      <c r="AY130" s="14" t="s">
        <v>195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201</v>
      </c>
      <c r="BM130" s="236" t="s">
        <v>696</v>
      </c>
    </row>
    <row r="131" s="2" customFormat="1" ht="24.15" customHeight="1">
      <c r="A131" s="35"/>
      <c r="B131" s="36"/>
      <c r="C131" s="224" t="s">
        <v>207</v>
      </c>
      <c r="D131" s="224" t="s">
        <v>197</v>
      </c>
      <c r="E131" s="225" t="s">
        <v>203</v>
      </c>
      <c r="F131" s="226" t="s">
        <v>204</v>
      </c>
      <c r="G131" s="227" t="s">
        <v>205</v>
      </c>
      <c r="H131" s="228">
        <v>7.5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39</v>
      </c>
      <c r="O131" s="88"/>
      <c r="P131" s="234">
        <f>O131*H131</f>
        <v>0</v>
      </c>
      <c r="Q131" s="234">
        <v>3.0000000000000001E-05</v>
      </c>
      <c r="R131" s="234">
        <f>Q131*H131</f>
        <v>0.00022499999999999999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201</v>
      </c>
      <c r="AT131" s="236" t="s">
        <v>197</v>
      </c>
      <c r="AU131" s="236" t="s">
        <v>83</v>
      </c>
      <c r="AY131" s="14" t="s">
        <v>195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201</v>
      </c>
      <c r="BM131" s="236" t="s">
        <v>697</v>
      </c>
    </row>
    <row r="132" s="2" customFormat="1" ht="24.15" customHeight="1">
      <c r="A132" s="35"/>
      <c r="B132" s="36"/>
      <c r="C132" s="224" t="s">
        <v>201</v>
      </c>
      <c r="D132" s="224" t="s">
        <v>197</v>
      </c>
      <c r="E132" s="225" t="s">
        <v>208</v>
      </c>
      <c r="F132" s="226" t="s">
        <v>209</v>
      </c>
      <c r="G132" s="227" t="s">
        <v>210</v>
      </c>
      <c r="H132" s="228">
        <v>1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39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201</v>
      </c>
      <c r="AT132" s="236" t="s">
        <v>197</v>
      </c>
      <c r="AU132" s="236" t="s">
        <v>83</v>
      </c>
      <c r="AY132" s="14" t="s">
        <v>195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201</v>
      </c>
      <c r="BM132" s="236" t="s">
        <v>698</v>
      </c>
    </row>
    <row r="133" s="2" customFormat="1" ht="33" customHeight="1">
      <c r="A133" s="35"/>
      <c r="B133" s="36"/>
      <c r="C133" s="224" t="s">
        <v>216</v>
      </c>
      <c r="D133" s="224" t="s">
        <v>197</v>
      </c>
      <c r="E133" s="225" t="s">
        <v>212</v>
      </c>
      <c r="F133" s="226" t="s">
        <v>213</v>
      </c>
      <c r="G133" s="227" t="s">
        <v>214</v>
      </c>
      <c r="H133" s="228">
        <v>0.374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39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201</v>
      </c>
      <c r="AT133" s="236" t="s">
        <v>197</v>
      </c>
      <c r="AU133" s="236" t="s">
        <v>83</v>
      </c>
      <c r="AY133" s="14" t="s">
        <v>195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201</v>
      </c>
      <c r="BM133" s="236" t="s">
        <v>699</v>
      </c>
    </row>
    <row r="134" s="2" customFormat="1" ht="33" customHeight="1">
      <c r="A134" s="35"/>
      <c r="B134" s="36"/>
      <c r="C134" s="224" t="s">
        <v>220</v>
      </c>
      <c r="D134" s="224" t="s">
        <v>197</v>
      </c>
      <c r="E134" s="225" t="s">
        <v>217</v>
      </c>
      <c r="F134" s="226" t="s">
        <v>218</v>
      </c>
      <c r="G134" s="227" t="s">
        <v>214</v>
      </c>
      <c r="H134" s="228">
        <v>0.46800000000000003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39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201</v>
      </c>
      <c r="AT134" s="236" t="s">
        <v>197</v>
      </c>
      <c r="AU134" s="236" t="s">
        <v>83</v>
      </c>
      <c r="AY134" s="14" t="s">
        <v>195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201</v>
      </c>
      <c r="BM134" s="236" t="s">
        <v>700</v>
      </c>
    </row>
    <row r="135" s="2" customFormat="1" ht="33" customHeight="1">
      <c r="A135" s="35"/>
      <c r="B135" s="36"/>
      <c r="C135" s="224" t="s">
        <v>224</v>
      </c>
      <c r="D135" s="224" t="s">
        <v>197</v>
      </c>
      <c r="E135" s="225" t="s">
        <v>221</v>
      </c>
      <c r="F135" s="226" t="s">
        <v>222</v>
      </c>
      <c r="G135" s="227" t="s">
        <v>214</v>
      </c>
      <c r="H135" s="228">
        <v>0.094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39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201</v>
      </c>
      <c r="AT135" s="236" t="s">
        <v>197</v>
      </c>
      <c r="AU135" s="236" t="s">
        <v>83</v>
      </c>
      <c r="AY135" s="14" t="s">
        <v>195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201</v>
      </c>
      <c r="BM135" s="236" t="s">
        <v>701</v>
      </c>
    </row>
    <row r="136" s="2" customFormat="1" ht="24.15" customHeight="1">
      <c r="A136" s="35"/>
      <c r="B136" s="36"/>
      <c r="C136" s="224" t="s">
        <v>228</v>
      </c>
      <c r="D136" s="224" t="s">
        <v>197</v>
      </c>
      <c r="E136" s="225" t="s">
        <v>225</v>
      </c>
      <c r="F136" s="226" t="s">
        <v>226</v>
      </c>
      <c r="G136" s="227" t="s">
        <v>214</v>
      </c>
      <c r="H136" s="228">
        <v>0.46800000000000003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39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201</v>
      </c>
      <c r="AT136" s="236" t="s">
        <v>197</v>
      </c>
      <c r="AU136" s="236" t="s">
        <v>83</v>
      </c>
      <c r="AY136" s="14" t="s">
        <v>195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201</v>
      </c>
      <c r="BM136" s="236" t="s">
        <v>702</v>
      </c>
    </row>
    <row r="137" s="2" customFormat="1" ht="21.75" customHeight="1">
      <c r="A137" s="35"/>
      <c r="B137" s="36"/>
      <c r="C137" s="224" t="s">
        <v>233</v>
      </c>
      <c r="D137" s="224" t="s">
        <v>197</v>
      </c>
      <c r="E137" s="225" t="s">
        <v>512</v>
      </c>
      <c r="F137" s="226" t="s">
        <v>513</v>
      </c>
      <c r="G137" s="227" t="s">
        <v>231</v>
      </c>
      <c r="H137" s="228">
        <v>1.7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39</v>
      </c>
      <c r="O137" s="88"/>
      <c r="P137" s="234">
        <f>O137*H137</f>
        <v>0</v>
      </c>
      <c r="Q137" s="234">
        <v>0.00084000000000000003</v>
      </c>
      <c r="R137" s="234">
        <f>Q137*H137</f>
        <v>0.001428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201</v>
      </c>
      <c r="AT137" s="236" t="s">
        <v>197</v>
      </c>
      <c r="AU137" s="236" t="s">
        <v>83</v>
      </c>
      <c r="AY137" s="14" t="s">
        <v>195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201</v>
      </c>
      <c r="BM137" s="236" t="s">
        <v>703</v>
      </c>
    </row>
    <row r="138" s="2" customFormat="1" ht="24.15" customHeight="1">
      <c r="A138" s="35"/>
      <c r="B138" s="36"/>
      <c r="C138" s="224" t="s">
        <v>237</v>
      </c>
      <c r="D138" s="224" t="s">
        <v>197</v>
      </c>
      <c r="E138" s="225" t="s">
        <v>515</v>
      </c>
      <c r="F138" s="226" t="s">
        <v>516</v>
      </c>
      <c r="G138" s="227" t="s">
        <v>231</v>
      </c>
      <c r="H138" s="228">
        <v>1.7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39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201</v>
      </c>
      <c r="AT138" s="236" t="s">
        <v>197</v>
      </c>
      <c r="AU138" s="236" t="s">
        <v>83</v>
      </c>
      <c r="AY138" s="14" t="s">
        <v>195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201</v>
      </c>
      <c r="BM138" s="236" t="s">
        <v>704</v>
      </c>
    </row>
    <row r="139" s="2" customFormat="1" ht="37.8" customHeight="1">
      <c r="A139" s="35"/>
      <c r="B139" s="36"/>
      <c r="C139" s="224" t="s">
        <v>241</v>
      </c>
      <c r="D139" s="224" t="s">
        <v>197</v>
      </c>
      <c r="E139" s="225" t="s">
        <v>238</v>
      </c>
      <c r="F139" s="226" t="s">
        <v>239</v>
      </c>
      <c r="G139" s="227" t="s">
        <v>214</v>
      </c>
      <c r="H139" s="228">
        <v>0.71499999999999997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39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201</v>
      </c>
      <c r="AT139" s="236" t="s">
        <v>197</v>
      </c>
      <c r="AU139" s="236" t="s">
        <v>83</v>
      </c>
      <c r="AY139" s="14" t="s">
        <v>195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201</v>
      </c>
      <c r="BM139" s="236" t="s">
        <v>705</v>
      </c>
    </row>
    <row r="140" s="2" customFormat="1" ht="37.8" customHeight="1">
      <c r="A140" s="35"/>
      <c r="B140" s="36"/>
      <c r="C140" s="224" t="s">
        <v>8</v>
      </c>
      <c r="D140" s="224" t="s">
        <v>197</v>
      </c>
      <c r="E140" s="225" t="s">
        <v>242</v>
      </c>
      <c r="F140" s="226" t="s">
        <v>243</v>
      </c>
      <c r="G140" s="227" t="s">
        <v>214</v>
      </c>
      <c r="H140" s="228">
        <v>0.22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39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201</v>
      </c>
      <c r="AT140" s="236" t="s">
        <v>197</v>
      </c>
      <c r="AU140" s="236" t="s">
        <v>83</v>
      </c>
      <c r="AY140" s="14" t="s">
        <v>195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201</v>
      </c>
      <c r="BM140" s="236" t="s">
        <v>706</v>
      </c>
    </row>
    <row r="141" s="2" customFormat="1" ht="24.15" customHeight="1">
      <c r="A141" s="35"/>
      <c r="B141" s="36"/>
      <c r="C141" s="224" t="s">
        <v>248</v>
      </c>
      <c r="D141" s="224" t="s">
        <v>197</v>
      </c>
      <c r="E141" s="225" t="s">
        <v>245</v>
      </c>
      <c r="F141" s="226" t="s">
        <v>246</v>
      </c>
      <c r="G141" s="227" t="s">
        <v>214</v>
      </c>
      <c r="H141" s="228">
        <v>0.71499999999999997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39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201</v>
      </c>
      <c r="AT141" s="236" t="s">
        <v>197</v>
      </c>
      <c r="AU141" s="236" t="s">
        <v>83</v>
      </c>
      <c r="AY141" s="14" t="s">
        <v>195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201</v>
      </c>
      <c r="BM141" s="236" t="s">
        <v>707</v>
      </c>
    </row>
    <row r="142" s="2" customFormat="1" ht="33" customHeight="1">
      <c r="A142" s="35"/>
      <c r="B142" s="36"/>
      <c r="C142" s="224" t="s">
        <v>253</v>
      </c>
      <c r="D142" s="224" t="s">
        <v>197</v>
      </c>
      <c r="E142" s="225" t="s">
        <v>249</v>
      </c>
      <c r="F142" s="226" t="s">
        <v>250</v>
      </c>
      <c r="G142" s="227" t="s">
        <v>251</v>
      </c>
      <c r="H142" s="228">
        <v>0.35199999999999998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39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201</v>
      </c>
      <c r="AT142" s="236" t="s">
        <v>197</v>
      </c>
      <c r="AU142" s="236" t="s">
        <v>83</v>
      </c>
      <c r="AY142" s="14" t="s">
        <v>195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201</v>
      </c>
      <c r="BM142" s="236" t="s">
        <v>708</v>
      </c>
    </row>
    <row r="143" s="2" customFormat="1" ht="16.5" customHeight="1">
      <c r="A143" s="35"/>
      <c r="B143" s="36"/>
      <c r="C143" s="224" t="s">
        <v>257</v>
      </c>
      <c r="D143" s="224" t="s">
        <v>197</v>
      </c>
      <c r="E143" s="225" t="s">
        <v>254</v>
      </c>
      <c r="F143" s="226" t="s">
        <v>255</v>
      </c>
      <c r="G143" s="227" t="s">
        <v>214</v>
      </c>
      <c r="H143" s="228">
        <v>0.22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39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201</v>
      </c>
      <c r="AT143" s="236" t="s">
        <v>197</v>
      </c>
      <c r="AU143" s="236" t="s">
        <v>83</v>
      </c>
      <c r="AY143" s="14" t="s">
        <v>195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201</v>
      </c>
      <c r="BM143" s="236" t="s">
        <v>709</v>
      </c>
    </row>
    <row r="144" s="2" customFormat="1" ht="24.15" customHeight="1">
      <c r="A144" s="35"/>
      <c r="B144" s="36"/>
      <c r="C144" s="224" t="s">
        <v>261</v>
      </c>
      <c r="D144" s="224" t="s">
        <v>197</v>
      </c>
      <c r="E144" s="225" t="s">
        <v>258</v>
      </c>
      <c r="F144" s="226" t="s">
        <v>259</v>
      </c>
      <c r="G144" s="227" t="s">
        <v>214</v>
      </c>
      <c r="H144" s="228">
        <v>0.71499999999999997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39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201</v>
      </c>
      <c r="AT144" s="236" t="s">
        <v>197</v>
      </c>
      <c r="AU144" s="236" t="s">
        <v>83</v>
      </c>
      <c r="AY144" s="14" t="s">
        <v>195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201</v>
      </c>
      <c r="BM144" s="236" t="s">
        <v>710</v>
      </c>
    </row>
    <row r="145" s="2" customFormat="1" ht="16.5" customHeight="1">
      <c r="A145" s="35"/>
      <c r="B145" s="36"/>
      <c r="C145" s="238" t="s">
        <v>266</v>
      </c>
      <c r="D145" s="238" t="s">
        <v>262</v>
      </c>
      <c r="E145" s="239" t="s">
        <v>263</v>
      </c>
      <c r="F145" s="240" t="s">
        <v>264</v>
      </c>
      <c r="G145" s="241" t="s">
        <v>251</v>
      </c>
      <c r="H145" s="242">
        <v>0.57199999999999995</v>
      </c>
      <c r="I145" s="243"/>
      <c r="J145" s="244">
        <f>ROUND(I145*H145,2)</f>
        <v>0</v>
      </c>
      <c r="K145" s="245"/>
      <c r="L145" s="246"/>
      <c r="M145" s="247" t="s">
        <v>1</v>
      </c>
      <c r="N145" s="248" t="s">
        <v>39</v>
      </c>
      <c r="O145" s="88"/>
      <c r="P145" s="234">
        <f>O145*H145</f>
        <v>0</v>
      </c>
      <c r="Q145" s="234">
        <v>1</v>
      </c>
      <c r="R145" s="234">
        <f>Q145*H145</f>
        <v>0.57199999999999995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228</v>
      </c>
      <c r="AT145" s="236" t="s">
        <v>262</v>
      </c>
      <c r="AU145" s="236" t="s">
        <v>83</v>
      </c>
      <c r="AY145" s="14" t="s">
        <v>195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201</v>
      </c>
      <c r="BM145" s="236" t="s">
        <v>711</v>
      </c>
    </row>
    <row r="146" s="2" customFormat="1" ht="24.15" customHeight="1">
      <c r="A146" s="35"/>
      <c r="B146" s="36"/>
      <c r="C146" s="224" t="s">
        <v>270</v>
      </c>
      <c r="D146" s="224" t="s">
        <v>197</v>
      </c>
      <c r="E146" s="225" t="s">
        <v>267</v>
      </c>
      <c r="F146" s="226" t="s">
        <v>268</v>
      </c>
      <c r="G146" s="227" t="s">
        <v>214</v>
      </c>
      <c r="H146" s="228">
        <v>0.16500000000000001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39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201</v>
      </c>
      <c r="AT146" s="236" t="s">
        <v>197</v>
      </c>
      <c r="AU146" s="236" t="s">
        <v>83</v>
      </c>
      <c r="AY146" s="14" t="s">
        <v>195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81</v>
      </c>
      <c r="BK146" s="237">
        <f>ROUND(I146*H146,2)</f>
        <v>0</v>
      </c>
      <c r="BL146" s="14" t="s">
        <v>201</v>
      </c>
      <c r="BM146" s="236" t="s">
        <v>712</v>
      </c>
    </row>
    <row r="147" s="2" customFormat="1" ht="16.5" customHeight="1">
      <c r="A147" s="35"/>
      <c r="B147" s="36"/>
      <c r="C147" s="238" t="s">
        <v>275</v>
      </c>
      <c r="D147" s="238" t="s">
        <v>262</v>
      </c>
      <c r="E147" s="239" t="s">
        <v>271</v>
      </c>
      <c r="F147" s="240" t="s">
        <v>272</v>
      </c>
      <c r="G147" s="241" t="s">
        <v>251</v>
      </c>
      <c r="H147" s="242">
        <v>0.26400000000000001</v>
      </c>
      <c r="I147" s="243"/>
      <c r="J147" s="244">
        <f>ROUND(I147*H147,2)</f>
        <v>0</v>
      </c>
      <c r="K147" s="245"/>
      <c r="L147" s="246"/>
      <c r="M147" s="247" t="s">
        <v>1</v>
      </c>
      <c r="N147" s="248" t="s">
        <v>39</v>
      </c>
      <c r="O147" s="88"/>
      <c r="P147" s="234">
        <f>O147*H147</f>
        <v>0</v>
      </c>
      <c r="Q147" s="234">
        <v>1</v>
      </c>
      <c r="R147" s="234">
        <f>Q147*H147</f>
        <v>0.26400000000000001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228</v>
      </c>
      <c r="AT147" s="236" t="s">
        <v>262</v>
      </c>
      <c r="AU147" s="236" t="s">
        <v>83</v>
      </c>
      <c r="AY147" s="14" t="s">
        <v>195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201</v>
      </c>
      <c r="BM147" s="236" t="s">
        <v>713</v>
      </c>
    </row>
    <row r="148" s="12" customFormat="1" ht="22.8" customHeight="1">
      <c r="A148" s="12"/>
      <c r="B148" s="208"/>
      <c r="C148" s="209"/>
      <c r="D148" s="210" t="s">
        <v>73</v>
      </c>
      <c r="E148" s="222" t="s">
        <v>201</v>
      </c>
      <c r="F148" s="222" t="s">
        <v>274</v>
      </c>
      <c r="G148" s="209"/>
      <c r="H148" s="209"/>
      <c r="I148" s="212"/>
      <c r="J148" s="223">
        <f>BK148</f>
        <v>0</v>
      </c>
      <c r="K148" s="209"/>
      <c r="L148" s="214"/>
      <c r="M148" s="215"/>
      <c r="N148" s="216"/>
      <c r="O148" s="216"/>
      <c r="P148" s="217">
        <f>SUM(P149:P150)</f>
        <v>0</v>
      </c>
      <c r="Q148" s="216"/>
      <c r="R148" s="217">
        <f>SUM(R149:R150)</f>
        <v>2.4050123499999998</v>
      </c>
      <c r="S148" s="216"/>
      <c r="T148" s="218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9" t="s">
        <v>81</v>
      </c>
      <c r="AT148" s="220" t="s">
        <v>73</v>
      </c>
      <c r="AU148" s="220" t="s">
        <v>81</v>
      </c>
      <c r="AY148" s="219" t="s">
        <v>195</v>
      </c>
      <c r="BK148" s="221">
        <f>SUM(BK149:BK150)</f>
        <v>0</v>
      </c>
    </row>
    <row r="149" s="2" customFormat="1" ht="16.5" customHeight="1">
      <c r="A149" s="35"/>
      <c r="B149" s="36"/>
      <c r="C149" s="224" t="s">
        <v>279</v>
      </c>
      <c r="D149" s="224" t="s">
        <v>197</v>
      </c>
      <c r="E149" s="225" t="s">
        <v>527</v>
      </c>
      <c r="F149" s="226" t="s">
        <v>528</v>
      </c>
      <c r="G149" s="227" t="s">
        <v>214</v>
      </c>
      <c r="H149" s="228">
        <v>0.055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39</v>
      </c>
      <c r="O149" s="88"/>
      <c r="P149" s="234">
        <f>O149*H149</f>
        <v>0</v>
      </c>
      <c r="Q149" s="234">
        <v>1.8907700000000001</v>
      </c>
      <c r="R149" s="234">
        <f>Q149*H149</f>
        <v>0.10399235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201</v>
      </c>
      <c r="AT149" s="236" t="s">
        <v>197</v>
      </c>
      <c r="AU149" s="236" t="s">
        <v>83</v>
      </c>
      <c r="AY149" s="14" t="s">
        <v>195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81</v>
      </c>
      <c r="BK149" s="237">
        <f>ROUND(I149*H149,2)</f>
        <v>0</v>
      </c>
      <c r="BL149" s="14" t="s">
        <v>201</v>
      </c>
      <c r="BM149" s="236" t="s">
        <v>714</v>
      </c>
    </row>
    <row r="150" s="2" customFormat="1" ht="16.5" customHeight="1">
      <c r="A150" s="35"/>
      <c r="B150" s="36"/>
      <c r="C150" s="224" t="s">
        <v>7</v>
      </c>
      <c r="D150" s="224" t="s">
        <v>197</v>
      </c>
      <c r="E150" s="225" t="s">
        <v>530</v>
      </c>
      <c r="F150" s="226" t="s">
        <v>531</v>
      </c>
      <c r="G150" s="227" t="s">
        <v>200</v>
      </c>
      <c r="H150" s="228">
        <v>1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39</v>
      </c>
      <c r="O150" s="88"/>
      <c r="P150" s="234">
        <f>O150*H150</f>
        <v>0</v>
      </c>
      <c r="Q150" s="234">
        <v>2.3010199999999998</v>
      </c>
      <c r="R150" s="234">
        <f>Q150*H150</f>
        <v>2.3010199999999998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201</v>
      </c>
      <c r="AT150" s="236" t="s">
        <v>197</v>
      </c>
      <c r="AU150" s="236" t="s">
        <v>83</v>
      </c>
      <c r="AY150" s="14" t="s">
        <v>195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81</v>
      </c>
      <c r="BK150" s="237">
        <f>ROUND(I150*H150,2)</f>
        <v>0</v>
      </c>
      <c r="BL150" s="14" t="s">
        <v>201</v>
      </c>
      <c r="BM150" s="236" t="s">
        <v>715</v>
      </c>
    </row>
    <row r="151" s="12" customFormat="1" ht="22.8" customHeight="1">
      <c r="A151" s="12"/>
      <c r="B151" s="208"/>
      <c r="C151" s="209"/>
      <c r="D151" s="210" t="s">
        <v>73</v>
      </c>
      <c r="E151" s="222" t="s">
        <v>533</v>
      </c>
      <c r="F151" s="222" t="s">
        <v>534</v>
      </c>
      <c r="G151" s="209"/>
      <c r="H151" s="209"/>
      <c r="I151" s="212"/>
      <c r="J151" s="223">
        <f>BK151</f>
        <v>0</v>
      </c>
      <c r="K151" s="209"/>
      <c r="L151" s="214"/>
      <c r="M151" s="215"/>
      <c r="N151" s="216"/>
      <c r="O151" s="216"/>
      <c r="P151" s="217">
        <f>SUM(P152:P155)</f>
        <v>0</v>
      </c>
      <c r="Q151" s="216"/>
      <c r="R151" s="217">
        <f>SUM(R152:R155)</f>
        <v>0</v>
      </c>
      <c r="S151" s="216"/>
      <c r="T151" s="218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9" t="s">
        <v>81</v>
      </c>
      <c r="AT151" s="220" t="s">
        <v>73</v>
      </c>
      <c r="AU151" s="220" t="s">
        <v>81</v>
      </c>
      <c r="AY151" s="219" t="s">
        <v>195</v>
      </c>
      <c r="BK151" s="221">
        <f>SUM(BK152:BK155)</f>
        <v>0</v>
      </c>
    </row>
    <row r="152" s="2" customFormat="1" ht="24.15" customHeight="1">
      <c r="A152" s="35"/>
      <c r="B152" s="36"/>
      <c r="C152" s="224" t="s">
        <v>535</v>
      </c>
      <c r="D152" s="224" t="s">
        <v>197</v>
      </c>
      <c r="E152" s="225" t="s">
        <v>536</v>
      </c>
      <c r="F152" s="226" t="s">
        <v>537</v>
      </c>
      <c r="G152" s="227" t="s">
        <v>251</v>
      </c>
      <c r="H152" s="228">
        <v>0.40899999999999997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39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201</v>
      </c>
      <c r="AT152" s="236" t="s">
        <v>197</v>
      </c>
      <c r="AU152" s="236" t="s">
        <v>83</v>
      </c>
      <c r="AY152" s="14" t="s">
        <v>195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81</v>
      </c>
      <c r="BK152" s="237">
        <f>ROUND(I152*H152,2)</f>
        <v>0</v>
      </c>
      <c r="BL152" s="14" t="s">
        <v>201</v>
      </c>
      <c r="BM152" s="236" t="s">
        <v>716</v>
      </c>
    </row>
    <row r="153" s="2" customFormat="1" ht="24.15" customHeight="1">
      <c r="A153" s="35"/>
      <c r="B153" s="36"/>
      <c r="C153" s="224" t="s">
        <v>539</v>
      </c>
      <c r="D153" s="224" t="s">
        <v>197</v>
      </c>
      <c r="E153" s="225" t="s">
        <v>540</v>
      </c>
      <c r="F153" s="226" t="s">
        <v>541</v>
      </c>
      <c r="G153" s="227" t="s">
        <v>251</v>
      </c>
      <c r="H153" s="228">
        <v>2.0449999999999999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39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201</v>
      </c>
      <c r="AT153" s="236" t="s">
        <v>197</v>
      </c>
      <c r="AU153" s="236" t="s">
        <v>83</v>
      </c>
      <c r="AY153" s="14" t="s">
        <v>195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81</v>
      </c>
      <c r="BK153" s="237">
        <f>ROUND(I153*H153,2)</f>
        <v>0</v>
      </c>
      <c r="BL153" s="14" t="s">
        <v>201</v>
      </c>
      <c r="BM153" s="236" t="s">
        <v>717</v>
      </c>
    </row>
    <row r="154" s="2" customFormat="1" ht="37.8" customHeight="1">
      <c r="A154" s="35"/>
      <c r="B154" s="36"/>
      <c r="C154" s="224" t="s">
        <v>543</v>
      </c>
      <c r="D154" s="224" t="s">
        <v>197</v>
      </c>
      <c r="E154" s="225" t="s">
        <v>544</v>
      </c>
      <c r="F154" s="226" t="s">
        <v>545</v>
      </c>
      <c r="G154" s="227" t="s">
        <v>251</v>
      </c>
      <c r="H154" s="228">
        <v>0.191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39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201</v>
      </c>
      <c r="AT154" s="236" t="s">
        <v>197</v>
      </c>
      <c r="AU154" s="236" t="s">
        <v>83</v>
      </c>
      <c r="AY154" s="14" t="s">
        <v>195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81</v>
      </c>
      <c r="BK154" s="237">
        <f>ROUND(I154*H154,2)</f>
        <v>0</v>
      </c>
      <c r="BL154" s="14" t="s">
        <v>201</v>
      </c>
      <c r="BM154" s="236" t="s">
        <v>718</v>
      </c>
    </row>
    <row r="155" s="2" customFormat="1" ht="24.15" customHeight="1">
      <c r="A155" s="35"/>
      <c r="B155" s="36"/>
      <c r="C155" s="224" t="s">
        <v>547</v>
      </c>
      <c r="D155" s="224" t="s">
        <v>197</v>
      </c>
      <c r="E155" s="225" t="s">
        <v>548</v>
      </c>
      <c r="F155" s="226" t="s">
        <v>549</v>
      </c>
      <c r="G155" s="227" t="s">
        <v>251</v>
      </c>
      <c r="H155" s="228">
        <v>0.218</v>
      </c>
      <c r="I155" s="229"/>
      <c r="J155" s="230">
        <f>ROUND(I155*H155,2)</f>
        <v>0</v>
      </c>
      <c r="K155" s="231"/>
      <c r="L155" s="41"/>
      <c r="M155" s="232" t="s">
        <v>1</v>
      </c>
      <c r="N155" s="233" t="s">
        <v>39</v>
      </c>
      <c r="O155" s="88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201</v>
      </c>
      <c r="AT155" s="236" t="s">
        <v>197</v>
      </c>
      <c r="AU155" s="236" t="s">
        <v>83</v>
      </c>
      <c r="AY155" s="14" t="s">
        <v>195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81</v>
      </c>
      <c r="BK155" s="237">
        <f>ROUND(I155*H155,2)</f>
        <v>0</v>
      </c>
      <c r="BL155" s="14" t="s">
        <v>201</v>
      </c>
      <c r="BM155" s="236" t="s">
        <v>719</v>
      </c>
    </row>
    <row r="156" s="12" customFormat="1" ht="25.92" customHeight="1">
      <c r="A156" s="12"/>
      <c r="B156" s="208"/>
      <c r="C156" s="209"/>
      <c r="D156" s="210" t="s">
        <v>73</v>
      </c>
      <c r="E156" s="211" t="s">
        <v>283</v>
      </c>
      <c r="F156" s="211" t="s">
        <v>284</v>
      </c>
      <c r="G156" s="209"/>
      <c r="H156" s="209"/>
      <c r="I156" s="212"/>
      <c r="J156" s="213">
        <f>BK156</f>
        <v>0</v>
      </c>
      <c r="K156" s="209"/>
      <c r="L156" s="214"/>
      <c r="M156" s="215"/>
      <c r="N156" s="216"/>
      <c r="O156" s="216"/>
      <c r="P156" s="217">
        <f>P157</f>
        <v>0</v>
      </c>
      <c r="Q156" s="216"/>
      <c r="R156" s="217">
        <f>R157</f>
        <v>0</v>
      </c>
      <c r="S156" s="216"/>
      <c r="T156" s="218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9" t="s">
        <v>216</v>
      </c>
      <c r="AT156" s="220" t="s">
        <v>73</v>
      </c>
      <c r="AU156" s="220" t="s">
        <v>74</v>
      </c>
      <c r="AY156" s="219" t="s">
        <v>195</v>
      </c>
      <c r="BK156" s="221">
        <f>BK157</f>
        <v>0</v>
      </c>
    </row>
    <row r="157" s="12" customFormat="1" ht="22.8" customHeight="1">
      <c r="A157" s="12"/>
      <c r="B157" s="208"/>
      <c r="C157" s="209"/>
      <c r="D157" s="210" t="s">
        <v>73</v>
      </c>
      <c r="E157" s="222" t="s">
        <v>285</v>
      </c>
      <c r="F157" s="222" t="s">
        <v>286</v>
      </c>
      <c r="G157" s="209"/>
      <c r="H157" s="209"/>
      <c r="I157" s="212"/>
      <c r="J157" s="223">
        <f>BK157</f>
        <v>0</v>
      </c>
      <c r="K157" s="209"/>
      <c r="L157" s="214"/>
      <c r="M157" s="215"/>
      <c r="N157" s="216"/>
      <c r="O157" s="216"/>
      <c r="P157" s="217">
        <f>P158</f>
        <v>0</v>
      </c>
      <c r="Q157" s="216"/>
      <c r="R157" s="217">
        <f>R158</f>
        <v>0</v>
      </c>
      <c r="S157" s="216"/>
      <c r="T157" s="218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9" t="s">
        <v>216</v>
      </c>
      <c r="AT157" s="220" t="s">
        <v>73</v>
      </c>
      <c r="AU157" s="220" t="s">
        <v>81</v>
      </c>
      <c r="AY157" s="219" t="s">
        <v>195</v>
      </c>
      <c r="BK157" s="221">
        <f>BK158</f>
        <v>0</v>
      </c>
    </row>
    <row r="158" s="2" customFormat="1" ht="24.15" customHeight="1">
      <c r="A158" s="35"/>
      <c r="B158" s="36"/>
      <c r="C158" s="224" t="s">
        <v>551</v>
      </c>
      <c r="D158" s="224" t="s">
        <v>197</v>
      </c>
      <c r="E158" s="225" t="s">
        <v>287</v>
      </c>
      <c r="F158" s="226" t="s">
        <v>288</v>
      </c>
      <c r="G158" s="227" t="s">
        <v>289</v>
      </c>
      <c r="H158" s="228">
        <v>1</v>
      </c>
      <c r="I158" s="229"/>
      <c r="J158" s="230">
        <f>ROUND(I158*H158,2)</f>
        <v>0</v>
      </c>
      <c r="K158" s="231"/>
      <c r="L158" s="41"/>
      <c r="M158" s="249" t="s">
        <v>1</v>
      </c>
      <c r="N158" s="250" t="s">
        <v>39</v>
      </c>
      <c r="O158" s="251"/>
      <c r="P158" s="252">
        <f>O158*H158</f>
        <v>0</v>
      </c>
      <c r="Q158" s="252">
        <v>0</v>
      </c>
      <c r="R158" s="252">
        <f>Q158*H158</f>
        <v>0</v>
      </c>
      <c r="S158" s="252">
        <v>0</v>
      </c>
      <c r="T158" s="25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290</v>
      </c>
      <c r="AT158" s="236" t="s">
        <v>197</v>
      </c>
      <c r="AU158" s="236" t="s">
        <v>83</v>
      </c>
      <c r="AY158" s="14" t="s">
        <v>195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81</v>
      </c>
      <c r="BK158" s="237">
        <f>ROUND(I158*H158,2)</f>
        <v>0</v>
      </c>
      <c r="BL158" s="14" t="s">
        <v>290</v>
      </c>
      <c r="BM158" s="236" t="s">
        <v>720</v>
      </c>
    </row>
    <row r="159" s="2" customFormat="1" ht="6.96" customHeight="1">
      <c r="A159" s="35"/>
      <c r="B159" s="63"/>
      <c r="C159" s="64"/>
      <c r="D159" s="64"/>
      <c r="E159" s="64"/>
      <c r="F159" s="64"/>
      <c r="G159" s="64"/>
      <c r="H159" s="64"/>
      <c r="I159" s="64"/>
      <c r="J159" s="64"/>
      <c r="K159" s="64"/>
      <c r="L159" s="41"/>
      <c r="M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</row>
  </sheetData>
  <sheetProtection sheet="1" autoFilter="0" formatColumns="0" formatRows="0" objects="1" scenarios="1" spinCount="100000" saltValue="9VaoiR9WMLaV7RWO7HYHLQVtG8Tczg3AJGkwosvkCYP3wjzxFLXG0NZ/Md7KGMfdtDRlKP0tT8HUyuzEguKyEw==" hashValue="00bpzsH6cAZPxctWAakbP6jyjoGKCOT1T3U7hjgWnL6c1zj7rleLg7u405Duh1XXfG19FXJzajHGuQpbixPqvw==" algorithmName="SHA-512" password="EC3B"/>
  <autoFilter ref="C125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165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Rekonstrukce vodovodu a kanalizace ve Znojmě - nám. Svobody-výkaz výměr</v>
      </c>
      <c r="F7" s="147"/>
      <c r="G7" s="147"/>
      <c r="H7" s="147"/>
      <c r="L7" s="17"/>
    </row>
    <row r="8" s="1" customFormat="1" ht="12" customHeight="1">
      <c r="B8" s="17"/>
      <c r="D8" s="147" t="s">
        <v>166</v>
      </c>
      <c r="L8" s="17"/>
    </row>
    <row r="9" s="2" customFormat="1" ht="16.5" customHeight="1">
      <c r="A9" s="35"/>
      <c r="B9" s="41"/>
      <c r="C9" s="35"/>
      <c r="D9" s="35"/>
      <c r="E9" s="148" t="s">
        <v>167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168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30" customHeight="1">
      <c r="A11" s="35"/>
      <c r="B11" s="41"/>
      <c r="C11" s="35"/>
      <c r="D11" s="35"/>
      <c r="E11" s="149" t="s">
        <v>169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21. 1. 2025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ROUND(J125,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ROUND((SUM(BE125:BE151)),  2)</f>
        <v>0</v>
      </c>
      <c r="G35" s="35"/>
      <c r="H35" s="35"/>
      <c r="I35" s="161">
        <v>0.20999999999999999</v>
      </c>
      <c r="J35" s="160">
        <f>ROUND(((SUM(BE125:BE151))*I35),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ROUND((SUM(BF125:BF151)),  2)</f>
        <v>0</v>
      </c>
      <c r="G36" s="35"/>
      <c r="H36" s="35"/>
      <c r="I36" s="161">
        <v>0.12</v>
      </c>
      <c r="J36" s="160">
        <f>ROUND(((SUM(BF125:BF151))*I36),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ROUND((SUM(BG125:BG151)),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ROUND((SUM(BH125:BH151)),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ROUND((SUM(BI125:BI151)),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170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Rekonstrukce vodovodu a kanalizace ve Znojmě - nám. Svobody-výkaz výměr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166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167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168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30" customHeight="1">
      <c r="A89" s="35"/>
      <c r="B89" s="36"/>
      <c r="C89" s="37"/>
      <c r="D89" s="37"/>
      <c r="E89" s="73" t="str">
        <f>E11</f>
        <v>01 - Kanalizační přípojka pro p.č. 1550/4-dl. 9,9 m-zemní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Znojmo</v>
      </c>
      <c r="G91" s="37"/>
      <c r="H91" s="37"/>
      <c r="I91" s="29" t="s">
        <v>22</v>
      </c>
      <c r="J91" s="76" t="str">
        <f>IF(J14="","",J14)</f>
        <v>21. 1. 2025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171</v>
      </c>
      <c r="D96" s="182"/>
      <c r="E96" s="182"/>
      <c r="F96" s="182"/>
      <c r="G96" s="182"/>
      <c r="H96" s="182"/>
      <c r="I96" s="182"/>
      <c r="J96" s="183" t="s">
        <v>172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173</v>
      </c>
      <c r="D98" s="37"/>
      <c r="E98" s="37"/>
      <c r="F98" s="37"/>
      <c r="G98" s="37"/>
      <c r="H98" s="37"/>
      <c r="I98" s="37"/>
      <c r="J98" s="107">
        <f>J125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174</v>
      </c>
    </row>
    <row r="99" s="9" customFormat="1" ht="24.96" customHeight="1">
      <c r="A99" s="9"/>
      <c r="B99" s="185"/>
      <c r="C99" s="186"/>
      <c r="D99" s="187" t="s">
        <v>175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176</v>
      </c>
      <c r="E100" s="193"/>
      <c r="F100" s="193"/>
      <c r="G100" s="193"/>
      <c r="H100" s="193"/>
      <c r="I100" s="193"/>
      <c r="J100" s="194">
        <f>J127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177</v>
      </c>
      <c r="E101" s="193"/>
      <c r="F101" s="193"/>
      <c r="G101" s="193"/>
      <c r="H101" s="193"/>
      <c r="I101" s="193"/>
      <c r="J101" s="194">
        <f>J146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5"/>
      <c r="C102" s="186"/>
      <c r="D102" s="187" t="s">
        <v>178</v>
      </c>
      <c r="E102" s="188"/>
      <c r="F102" s="188"/>
      <c r="G102" s="188"/>
      <c r="H102" s="188"/>
      <c r="I102" s="188"/>
      <c r="J102" s="189">
        <f>J149</f>
        <v>0</v>
      </c>
      <c r="K102" s="186"/>
      <c r="L102" s="19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1"/>
      <c r="C103" s="130"/>
      <c r="D103" s="192" t="s">
        <v>179</v>
      </c>
      <c r="E103" s="193"/>
      <c r="F103" s="193"/>
      <c r="G103" s="193"/>
      <c r="H103" s="193"/>
      <c r="I103" s="193"/>
      <c r="J103" s="194">
        <f>J150</f>
        <v>0</v>
      </c>
      <c r="K103" s="130"/>
      <c r="L103" s="19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180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6.25" customHeight="1">
      <c r="A113" s="35"/>
      <c r="B113" s="36"/>
      <c r="C113" s="37"/>
      <c r="D113" s="37"/>
      <c r="E113" s="180" t="str">
        <f>E7</f>
        <v>Rekonstrukce vodovodu a kanalizace ve Znojmě - nám. Svobody-výkaz výměr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" customFormat="1" ht="12" customHeight="1">
      <c r="B114" s="18"/>
      <c r="C114" s="29" t="s">
        <v>166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0" t="s">
        <v>167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168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30" customHeight="1">
      <c r="A117" s="35"/>
      <c r="B117" s="36"/>
      <c r="C117" s="37"/>
      <c r="D117" s="37"/>
      <c r="E117" s="73" t="str">
        <f>E11</f>
        <v>01 - Kanalizační přípojka pro p.č. 1550/4-dl. 9,9 m-zemní práce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F14</f>
        <v>Znojmo</v>
      </c>
      <c r="G119" s="37"/>
      <c r="H119" s="37"/>
      <c r="I119" s="29" t="s">
        <v>22</v>
      </c>
      <c r="J119" s="76" t="str">
        <f>IF(J14="","",J14)</f>
        <v>21. 1. 2025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E17</f>
        <v xml:space="preserve"> </v>
      </c>
      <c r="G121" s="37"/>
      <c r="H121" s="37"/>
      <c r="I121" s="29" t="s">
        <v>30</v>
      </c>
      <c r="J121" s="33" t="str">
        <f>E23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IF(E20="","",E20)</f>
        <v>Vyplň údaj</v>
      </c>
      <c r="G122" s="37"/>
      <c r="H122" s="37"/>
      <c r="I122" s="29" t="s">
        <v>32</v>
      </c>
      <c r="J122" s="33" t="str">
        <f>E26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96"/>
      <c r="B124" s="197"/>
      <c r="C124" s="198" t="s">
        <v>181</v>
      </c>
      <c r="D124" s="199" t="s">
        <v>59</v>
      </c>
      <c r="E124" s="199" t="s">
        <v>55</v>
      </c>
      <c r="F124" s="199" t="s">
        <v>56</v>
      </c>
      <c r="G124" s="199" t="s">
        <v>182</v>
      </c>
      <c r="H124" s="199" t="s">
        <v>183</v>
      </c>
      <c r="I124" s="199" t="s">
        <v>184</v>
      </c>
      <c r="J124" s="200" t="s">
        <v>172</v>
      </c>
      <c r="K124" s="201" t="s">
        <v>185</v>
      </c>
      <c r="L124" s="202"/>
      <c r="M124" s="97" t="s">
        <v>1</v>
      </c>
      <c r="N124" s="98" t="s">
        <v>38</v>
      </c>
      <c r="O124" s="98" t="s">
        <v>186</v>
      </c>
      <c r="P124" s="98" t="s">
        <v>187</v>
      </c>
      <c r="Q124" s="98" t="s">
        <v>188</v>
      </c>
      <c r="R124" s="98" t="s">
        <v>189</v>
      </c>
      <c r="S124" s="98" t="s">
        <v>190</v>
      </c>
      <c r="T124" s="99" t="s">
        <v>191</v>
      </c>
      <c r="U124" s="196"/>
      <c r="V124" s="196"/>
      <c r="W124" s="196"/>
      <c r="X124" s="196"/>
      <c r="Y124" s="196"/>
      <c r="Z124" s="196"/>
      <c r="AA124" s="196"/>
      <c r="AB124" s="196"/>
      <c r="AC124" s="196"/>
      <c r="AD124" s="196"/>
      <c r="AE124" s="196"/>
    </row>
    <row r="125" s="2" customFormat="1" ht="22.8" customHeight="1">
      <c r="A125" s="35"/>
      <c r="B125" s="36"/>
      <c r="C125" s="104" t="s">
        <v>192</v>
      </c>
      <c r="D125" s="37"/>
      <c r="E125" s="37"/>
      <c r="F125" s="37"/>
      <c r="G125" s="37"/>
      <c r="H125" s="37"/>
      <c r="I125" s="37"/>
      <c r="J125" s="203">
        <f>BK125</f>
        <v>0</v>
      </c>
      <c r="K125" s="37"/>
      <c r="L125" s="41"/>
      <c r="M125" s="100"/>
      <c r="N125" s="204"/>
      <c r="O125" s="101"/>
      <c r="P125" s="205">
        <f>P126+P149</f>
        <v>0</v>
      </c>
      <c r="Q125" s="101"/>
      <c r="R125" s="205">
        <f>R126+R149</f>
        <v>41.976509999999998</v>
      </c>
      <c r="S125" s="101"/>
      <c r="T125" s="206">
        <f>T126+T149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73</v>
      </c>
      <c r="AU125" s="14" t="s">
        <v>174</v>
      </c>
      <c r="BK125" s="207">
        <f>BK126+BK149</f>
        <v>0</v>
      </c>
    </row>
    <row r="126" s="12" customFormat="1" ht="25.92" customHeight="1">
      <c r="A126" s="12"/>
      <c r="B126" s="208"/>
      <c r="C126" s="209"/>
      <c r="D126" s="210" t="s">
        <v>73</v>
      </c>
      <c r="E126" s="211" t="s">
        <v>193</v>
      </c>
      <c r="F126" s="211" t="s">
        <v>194</v>
      </c>
      <c r="G126" s="209"/>
      <c r="H126" s="209"/>
      <c r="I126" s="212"/>
      <c r="J126" s="213">
        <f>BK126</f>
        <v>0</v>
      </c>
      <c r="K126" s="209"/>
      <c r="L126" s="214"/>
      <c r="M126" s="215"/>
      <c r="N126" s="216"/>
      <c r="O126" s="216"/>
      <c r="P126" s="217">
        <f>P127+P146</f>
        <v>0</v>
      </c>
      <c r="Q126" s="216"/>
      <c r="R126" s="217">
        <f>R127+R146</f>
        <v>41.976509999999998</v>
      </c>
      <c r="S126" s="216"/>
      <c r="T126" s="218">
        <f>T127+T146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9" t="s">
        <v>81</v>
      </c>
      <c r="AT126" s="220" t="s">
        <v>73</v>
      </c>
      <c r="AU126" s="220" t="s">
        <v>74</v>
      </c>
      <c r="AY126" s="219" t="s">
        <v>195</v>
      </c>
      <c r="BK126" s="221">
        <f>BK127+BK146</f>
        <v>0</v>
      </c>
    </row>
    <row r="127" s="12" customFormat="1" ht="22.8" customHeight="1">
      <c r="A127" s="12"/>
      <c r="B127" s="208"/>
      <c r="C127" s="209"/>
      <c r="D127" s="210" t="s">
        <v>73</v>
      </c>
      <c r="E127" s="222" t="s">
        <v>81</v>
      </c>
      <c r="F127" s="222" t="s">
        <v>196</v>
      </c>
      <c r="G127" s="209"/>
      <c r="H127" s="209"/>
      <c r="I127" s="212"/>
      <c r="J127" s="223">
        <f>BK127</f>
        <v>0</v>
      </c>
      <c r="K127" s="209"/>
      <c r="L127" s="214"/>
      <c r="M127" s="215"/>
      <c r="N127" s="216"/>
      <c r="O127" s="216"/>
      <c r="P127" s="217">
        <f>SUM(P128:P145)</f>
        <v>0</v>
      </c>
      <c r="Q127" s="216"/>
      <c r="R127" s="217">
        <f>SUM(R128:R145)</f>
        <v>32.973214999999996</v>
      </c>
      <c r="S127" s="216"/>
      <c r="T127" s="218">
        <f>SUM(T128:T145)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9" t="s">
        <v>81</v>
      </c>
      <c r="AT127" s="220" t="s">
        <v>73</v>
      </c>
      <c r="AU127" s="220" t="s">
        <v>81</v>
      </c>
      <c r="AY127" s="219" t="s">
        <v>195</v>
      </c>
      <c r="BK127" s="221">
        <f>SUM(BK128:BK145)</f>
        <v>0</v>
      </c>
    </row>
    <row r="128" s="2" customFormat="1" ht="24.15" customHeight="1">
      <c r="A128" s="35"/>
      <c r="B128" s="36"/>
      <c r="C128" s="224" t="s">
        <v>81</v>
      </c>
      <c r="D128" s="224" t="s">
        <v>197</v>
      </c>
      <c r="E128" s="225" t="s">
        <v>198</v>
      </c>
      <c r="F128" s="226" t="s">
        <v>199</v>
      </c>
      <c r="G128" s="227" t="s">
        <v>200</v>
      </c>
      <c r="H128" s="228">
        <v>1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39</v>
      </c>
      <c r="O128" s="88"/>
      <c r="P128" s="234">
        <f>O128*H128</f>
        <v>0</v>
      </c>
      <c r="Q128" s="234">
        <v>0.017500000000000002</v>
      </c>
      <c r="R128" s="234">
        <f>Q128*H128</f>
        <v>0.017500000000000002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201</v>
      </c>
      <c r="AT128" s="236" t="s">
        <v>197</v>
      </c>
      <c r="AU128" s="236" t="s">
        <v>83</v>
      </c>
      <c r="AY128" s="14" t="s">
        <v>195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201</v>
      </c>
      <c r="BM128" s="236" t="s">
        <v>202</v>
      </c>
    </row>
    <row r="129" s="2" customFormat="1" ht="24.15" customHeight="1">
      <c r="A129" s="35"/>
      <c r="B129" s="36"/>
      <c r="C129" s="224" t="s">
        <v>83</v>
      </c>
      <c r="D129" s="224" t="s">
        <v>197</v>
      </c>
      <c r="E129" s="225" t="s">
        <v>203</v>
      </c>
      <c r="F129" s="226" t="s">
        <v>204</v>
      </c>
      <c r="G129" s="227" t="s">
        <v>205</v>
      </c>
      <c r="H129" s="228">
        <v>7.5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39</v>
      </c>
      <c r="O129" s="88"/>
      <c r="P129" s="234">
        <f>O129*H129</f>
        <v>0</v>
      </c>
      <c r="Q129" s="234">
        <v>3.0000000000000001E-05</v>
      </c>
      <c r="R129" s="234">
        <f>Q129*H129</f>
        <v>0.00022499999999999999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201</v>
      </c>
      <c r="AT129" s="236" t="s">
        <v>197</v>
      </c>
      <c r="AU129" s="236" t="s">
        <v>83</v>
      </c>
      <c r="AY129" s="14" t="s">
        <v>195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201</v>
      </c>
      <c r="BM129" s="236" t="s">
        <v>206</v>
      </c>
    </row>
    <row r="130" s="2" customFormat="1" ht="24.15" customHeight="1">
      <c r="A130" s="35"/>
      <c r="B130" s="36"/>
      <c r="C130" s="224" t="s">
        <v>207</v>
      </c>
      <c r="D130" s="224" t="s">
        <v>197</v>
      </c>
      <c r="E130" s="225" t="s">
        <v>208</v>
      </c>
      <c r="F130" s="226" t="s">
        <v>209</v>
      </c>
      <c r="G130" s="227" t="s">
        <v>210</v>
      </c>
      <c r="H130" s="228">
        <v>1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39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201</v>
      </c>
      <c r="AT130" s="236" t="s">
        <v>197</v>
      </c>
      <c r="AU130" s="236" t="s">
        <v>83</v>
      </c>
      <c r="AY130" s="14" t="s">
        <v>195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201</v>
      </c>
      <c r="BM130" s="236" t="s">
        <v>211</v>
      </c>
    </row>
    <row r="131" s="2" customFormat="1" ht="33" customHeight="1">
      <c r="A131" s="35"/>
      <c r="B131" s="36"/>
      <c r="C131" s="224" t="s">
        <v>201</v>
      </c>
      <c r="D131" s="224" t="s">
        <v>197</v>
      </c>
      <c r="E131" s="225" t="s">
        <v>212</v>
      </c>
      <c r="F131" s="226" t="s">
        <v>213</v>
      </c>
      <c r="G131" s="227" t="s">
        <v>214</v>
      </c>
      <c r="H131" s="228">
        <v>15.444000000000001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39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201</v>
      </c>
      <c r="AT131" s="236" t="s">
        <v>197</v>
      </c>
      <c r="AU131" s="236" t="s">
        <v>83</v>
      </c>
      <c r="AY131" s="14" t="s">
        <v>195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201</v>
      </c>
      <c r="BM131" s="236" t="s">
        <v>215</v>
      </c>
    </row>
    <row r="132" s="2" customFormat="1" ht="33" customHeight="1">
      <c r="A132" s="35"/>
      <c r="B132" s="36"/>
      <c r="C132" s="224" t="s">
        <v>216</v>
      </c>
      <c r="D132" s="224" t="s">
        <v>197</v>
      </c>
      <c r="E132" s="225" t="s">
        <v>217</v>
      </c>
      <c r="F132" s="226" t="s">
        <v>218</v>
      </c>
      <c r="G132" s="227" t="s">
        <v>214</v>
      </c>
      <c r="H132" s="228">
        <v>19.305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39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201</v>
      </c>
      <c r="AT132" s="236" t="s">
        <v>197</v>
      </c>
      <c r="AU132" s="236" t="s">
        <v>83</v>
      </c>
      <c r="AY132" s="14" t="s">
        <v>195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201</v>
      </c>
      <c r="BM132" s="236" t="s">
        <v>219</v>
      </c>
    </row>
    <row r="133" s="2" customFormat="1" ht="33" customHeight="1">
      <c r="A133" s="35"/>
      <c r="B133" s="36"/>
      <c r="C133" s="224" t="s">
        <v>220</v>
      </c>
      <c r="D133" s="224" t="s">
        <v>197</v>
      </c>
      <c r="E133" s="225" t="s">
        <v>221</v>
      </c>
      <c r="F133" s="226" t="s">
        <v>222</v>
      </c>
      <c r="G133" s="227" t="s">
        <v>214</v>
      </c>
      <c r="H133" s="228">
        <v>3.8610000000000002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39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201</v>
      </c>
      <c r="AT133" s="236" t="s">
        <v>197</v>
      </c>
      <c r="AU133" s="236" t="s">
        <v>83</v>
      </c>
      <c r="AY133" s="14" t="s">
        <v>195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201</v>
      </c>
      <c r="BM133" s="236" t="s">
        <v>223</v>
      </c>
    </row>
    <row r="134" s="2" customFormat="1" ht="24.15" customHeight="1">
      <c r="A134" s="35"/>
      <c r="B134" s="36"/>
      <c r="C134" s="224" t="s">
        <v>224</v>
      </c>
      <c r="D134" s="224" t="s">
        <v>197</v>
      </c>
      <c r="E134" s="225" t="s">
        <v>225</v>
      </c>
      <c r="F134" s="226" t="s">
        <v>226</v>
      </c>
      <c r="G134" s="227" t="s">
        <v>214</v>
      </c>
      <c r="H134" s="228">
        <v>19.305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39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201</v>
      </c>
      <c r="AT134" s="236" t="s">
        <v>197</v>
      </c>
      <c r="AU134" s="236" t="s">
        <v>83</v>
      </c>
      <c r="AY134" s="14" t="s">
        <v>195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201</v>
      </c>
      <c r="BM134" s="236" t="s">
        <v>227</v>
      </c>
    </row>
    <row r="135" s="2" customFormat="1" ht="24.15" customHeight="1">
      <c r="A135" s="35"/>
      <c r="B135" s="36"/>
      <c r="C135" s="224" t="s">
        <v>228</v>
      </c>
      <c r="D135" s="224" t="s">
        <v>197</v>
      </c>
      <c r="E135" s="225" t="s">
        <v>229</v>
      </c>
      <c r="F135" s="226" t="s">
        <v>230</v>
      </c>
      <c r="G135" s="227" t="s">
        <v>231</v>
      </c>
      <c r="H135" s="228">
        <v>59.399999999999999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39</v>
      </c>
      <c r="O135" s="88"/>
      <c r="P135" s="234">
        <f>O135*H135</f>
        <v>0</v>
      </c>
      <c r="Q135" s="234">
        <v>0.00084999999999999995</v>
      </c>
      <c r="R135" s="234">
        <f>Q135*H135</f>
        <v>0.050489999999999993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201</v>
      </c>
      <c r="AT135" s="236" t="s">
        <v>197</v>
      </c>
      <c r="AU135" s="236" t="s">
        <v>83</v>
      </c>
      <c r="AY135" s="14" t="s">
        <v>195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201</v>
      </c>
      <c r="BM135" s="236" t="s">
        <v>232</v>
      </c>
    </row>
    <row r="136" s="2" customFormat="1" ht="24.15" customHeight="1">
      <c r="A136" s="35"/>
      <c r="B136" s="36"/>
      <c r="C136" s="224" t="s">
        <v>233</v>
      </c>
      <c r="D136" s="224" t="s">
        <v>197</v>
      </c>
      <c r="E136" s="225" t="s">
        <v>234</v>
      </c>
      <c r="F136" s="226" t="s">
        <v>235</v>
      </c>
      <c r="G136" s="227" t="s">
        <v>231</v>
      </c>
      <c r="H136" s="228">
        <v>59.399999999999999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39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201</v>
      </c>
      <c r="AT136" s="236" t="s">
        <v>197</v>
      </c>
      <c r="AU136" s="236" t="s">
        <v>83</v>
      </c>
      <c r="AY136" s="14" t="s">
        <v>195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201</v>
      </c>
      <c r="BM136" s="236" t="s">
        <v>236</v>
      </c>
    </row>
    <row r="137" s="2" customFormat="1" ht="37.8" customHeight="1">
      <c r="A137" s="35"/>
      <c r="B137" s="36"/>
      <c r="C137" s="224" t="s">
        <v>237</v>
      </c>
      <c r="D137" s="224" t="s">
        <v>197</v>
      </c>
      <c r="E137" s="225" t="s">
        <v>238</v>
      </c>
      <c r="F137" s="226" t="s">
        <v>239</v>
      </c>
      <c r="G137" s="227" t="s">
        <v>214</v>
      </c>
      <c r="H137" s="228">
        <v>27.594999999999999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39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201</v>
      </c>
      <c r="AT137" s="236" t="s">
        <v>197</v>
      </c>
      <c r="AU137" s="236" t="s">
        <v>83</v>
      </c>
      <c r="AY137" s="14" t="s">
        <v>195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201</v>
      </c>
      <c r="BM137" s="236" t="s">
        <v>240</v>
      </c>
    </row>
    <row r="138" s="2" customFormat="1" ht="37.8" customHeight="1">
      <c r="A138" s="35"/>
      <c r="B138" s="36"/>
      <c r="C138" s="224" t="s">
        <v>241</v>
      </c>
      <c r="D138" s="224" t="s">
        <v>197</v>
      </c>
      <c r="E138" s="225" t="s">
        <v>242</v>
      </c>
      <c r="F138" s="226" t="s">
        <v>243</v>
      </c>
      <c r="G138" s="227" t="s">
        <v>214</v>
      </c>
      <c r="H138" s="228">
        <v>11.015000000000001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39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201</v>
      </c>
      <c r="AT138" s="236" t="s">
        <v>197</v>
      </c>
      <c r="AU138" s="236" t="s">
        <v>83</v>
      </c>
      <c r="AY138" s="14" t="s">
        <v>195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201</v>
      </c>
      <c r="BM138" s="236" t="s">
        <v>244</v>
      </c>
    </row>
    <row r="139" s="2" customFormat="1" ht="24.15" customHeight="1">
      <c r="A139" s="35"/>
      <c r="B139" s="36"/>
      <c r="C139" s="224" t="s">
        <v>8</v>
      </c>
      <c r="D139" s="224" t="s">
        <v>197</v>
      </c>
      <c r="E139" s="225" t="s">
        <v>245</v>
      </c>
      <c r="F139" s="226" t="s">
        <v>246</v>
      </c>
      <c r="G139" s="227" t="s">
        <v>214</v>
      </c>
      <c r="H139" s="228">
        <v>27.594999999999999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39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201</v>
      </c>
      <c r="AT139" s="236" t="s">
        <v>197</v>
      </c>
      <c r="AU139" s="236" t="s">
        <v>83</v>
      </c>
      <c r="AY139" s="14" t="s">
        <v>195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201</v>
      </c>
      <c r="BM139" s="236" t="s">
        <v>247</v>
      </c>
    </row>
    <row r="140" s="2" customFormat="1" ht="33" customHeight="1">
      <c r="A140" s="35"/>
      <c r="B140" s="36"/>
      <c r="C140" s="224" t="s">
        <v>248</v>
      </c>
      <c r="D140" s="224" t="s">
        <v>197</v>
      </c>
      <c r="E140" s="225" t="s">
        <v>249</v>
      </c>
      <c r="F140" s="226" t="s">
        <v>250</v>
      </c>
      <c r="G140" s="227" t="s">
        <v>251</v>
      </c>
      <c r="H140" s="228">
        <v>17.623999999999999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39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201</v>
      </c>
      <c r="AT140" s="236" t="s">
        <v>197</v>
      </c>
      <c r="AU140" s="236" t="s">
        <v>83</v>
      </c>
      <c r="AY140" s="14" t="s">
        <v>195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201</v>
      </c>
      <c r="BM140" s="236" t="s">
        <v>252</v>
      </c>
    </row>
    <row r="141" s="2" customFormat="1" ht="16.5" customHeight="1">
      <c r="A141" s="35"/>
      <c r="B141" s="36"/>
      <c r="C141" s="224" t="s">
        <v>253</v>
      </c>
      <c r="D141" s="224" t="s">
        <v>197</v>
      </c>
      <c r="E141" s="225" t="s">
        <v>254</v>
      </c>
      <c r="F141" s="226" t="s">
        <v>255</v>
      </c>
      <c r="G141" s="227" t="s">
        <v>214</v>
      </c>
      <c r="H141" s="228">
        <v>11.015000000000001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39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201</v>
      </c>
      <c r="AT141" s="236" t="s">
        <v>197</v>
      </c>
      <c r="AU141" s="236" t="s">
        <v>83</v>
      </c>
      <c r="AY141" s="14" t="s">
        <v>195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201</v>
      </c>
      <c r="BM141" s="236" t="s">
        <v>256</v>
      </c>
    </row>
    <row r="142" s="2" customFormat="1" ht="24.15" customHeight="1">
      <c r="A142" s="35"/>
      <c r="B142" s="36"/>
      <c r="C142" s="224" t="s">
        <v>257</v>
      </c>
      <c r="D142" s="224" t="s">
        <v>197</v>
      </c>
      <c r="E142" s="225" t="s">
        <v>258</v>
      </c>
      <c r="F142" s="226" t="s">
        <v>259</v>
      </c>
      <c r="G142" s="227" t="s">
        <v>214</v>
      </c>
      <c r="H142" s="228">
        <v>27.594999999999999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39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201</v>
      </c>
      <c r="AT142" s="236" t="s">
        <v>197</v>
      </c>
      <c r="AU142" s="236" t="s">
        <v>83</v>
      </c>
      <c r="AY142" s="14" t="s">
        <v>195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201</v>
      </c>
      <c r="BM142" s="236" t="s">
        <v>260</v>
      </c>
    </row>
    <row r="143" s="2" customFormat="1" ht="16.5" customHeight="1">
      <c r="A143" s="35"/>
      <c r="B143" s="36"/>
      <c r="C143" s="238" t="s">
        <v>261</v>
      </c>
      <c r="D143" s="238" t="s">
        <v>262</v>
      </c>
      <c r="E143" s="239" t="s">
        <v>263</v>
      </c>
      <c r="F143" s="240" t="s">
        <v>264</v>
      </c>
      <c r="G143" s="241" t="s">
        <v>251</v>
      </c>
      <c r="H143" s="242">
        <v>22.076000000000001</v>
      </c>
      <c r="I143" s="243"/>
      <c r="J143" s="244">
        <f>ROUND(I143*H143,2)</f>
        <v>0</v>
      </c>
      <c r="K143" s="245"/>
      <c r="L143" s="246"/>
      <c r="M143" s="247" t="s">
        <v>1</v>
      </c>
      <c r="N143" s="248" t="s">
        <v>39</v>
      </c>
      <c r="O143" s="88"/>
      <c r="P143" s="234">
        <f>O143*H143</f>
        <v>0</v>
      </c>
      <c r="Q143" s="234">
        <v>1</v>
      </c>
      <c r="R143" s="234">
        <f>Q143*H143</f>
        <v>22.076000000000001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228</v>
      </c>
      <c r="AT143" s="236" t="s">
        <v>262</v>
      </c>
      <c r="AU143" s="236" t="s">
        <v>83</v>
      </c>
      <c r="AY143" s="14" t="s">
        <v>195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201</v>
      </c>
      <c r="BM143" s="236" t="s">
        <v>265</v>
      </c>
    </row>
    <row r="144" s="2" customFormat="1" ht="24.15" customHeight="1">
      <c r="A144" s="35"/>
      <c r="B144" s="36"/>
      <c r="C144" s="224" t="s">
        <v>266</v>
      </c>
      <c r="D144" s="224" t="s">
        <v>197</v>
      </c>
      <c r="E144" s="225" t="s">
        <v>267</v>
      </c>
      <c r="F144" s="226" t="s">
        <v>268</v>
      </c>
      <c r="G144" s="227" t="s">
        <v>214</v>
      </c>
      <c r="H144" s="228">
        <v>6.7679999999999998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39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201</v>
      </c>
      <c r="AT144" s="236" t="s">
        <v>197</v>
      </c>
      <c r="AU144" s="236" t="s">
        <v>83</v>
      </c>
      <c r="AY144" s="14" t="s">
        <v>195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201</v>
      </c>
      <c r="BM144" s="236" t="s">
        <v>269</v>
      </c>
    </row>
    <row r="145" s="2" customFormat="1" ht="16.5" customHeight="1">
      <c r="A145" s="35"/>
      <c r="B145" s="36"/>
      <c r="C145" s="238" t="s">
        <v>270</v>
      </c>
      <c r="D145" s="238" t="s">
        <v>262</v>
      </c>
      <c r="E145" s="239" t="s">
        <v>271</v>
      </c>
      <c r="F145" s="240" t="s">
        <v>272</v>
      </c>
      <c r="G145" s="241" t="s">
        <v>251</v>
      </c>
      <c r="H145" s="242">
        <v>10.829000000000001</v>
      </c>
      <c r="I145" s="243"/>
      <c r="J145" s="244">
        <f>ROUND(I145*H145,2)</f>
        <v>0</v>
      </c>
      <c r="K145" s="245"/>
      <c r="L145" s="246"/>
      <c r="M145" s="247" t="s">
        <v>1</v>
      </c>
      <c r="N145" s="248" t="s">
        <v>39</v>
      </c>
      <c r="O145" s="88"/>
      <c r="P145" s="234">
        <f>O145*H145</f>
        <v>0</v>
      </c>
      <c r="Q145" s="234">
        <v>1</v>
      </c>
      <c r="R145" s="234">
        <f>Q145*H145</f>
        <v>10.829000000000001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228</v>
      </c>
      <c r="AT145" s="236" t="s">
        <v>262</v>
      </c>
      <c r="AU145" s="236" t="s">
        <v>83</v>
      </c>
      <c r="AY145" s="14" t="s">
        <v>195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201</v>
      </c>
      <c r="BM145" s="236" t="s">
        <v>273</v>
      </c>
    </row>
    <row r="146" s="12" customFormat="1" ht="22.8" customHeight="1">
      <c r="A146" s="12"/>
      <c r="B146" s="208"/>
      <c r="C146" s="209"/>
      <c r="D146" s="210" t="s">
        <v>73</v>
      </c>
      <c r="E146" s="222" t="s">
        <v>201</v>
      </c>
      <c r="F146" s="222" t="s">
        <v>274</v>
      </c>
      <c r="G146" s="209"/>
      <c r="H146" s="209"/>
      <c r="I146" s="212"/>
      <c r="J146" s="223">
        <f>BK146</f>
        <v>0</v>
      </c>
      <c r="K146" s="209"/>
      <c r="L146" s="214"/>
      <c r="M146" s="215"/>
      <c r="N146" s="216"/>
      <c r="O146" s="216"/>
      <c r="P146" s="217">
        <f>SUM(P147:P148)</f>
        <v>0</v>
      </c>
      <c r="Q146" s="216"/>
      <c r="R146" s="217">
        <f>SUM(R147:R148)</f>
        <v>9.0032949999999996</v>
      </c>
      <c r="S146" s="216"/>
      <c r="T146" s="218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9" t="s">
        <v>81</v>
      </c>
      <c r="AT146" s="220" t="s">
        <v>73</v>
      </c>
      <c r="AU146" s="220" t="s">
        <v>81</v>
      </c>
      <c r="AY146" s="219" t="s">
        <v>195</v>
      </c>
      <c r="BK146" s="221">
        <f>SUM(BK147:BK148)</f>
        <v>0</v>
      </c>
    </row>
    <row r="147" s="2" customFormat="1" ht="16.5" customHeight="1">
      <c r="A147" s="35"/>
      <c r="B147" s="36"/>
      <c r="C147" s="224" t="s">
        <v>275</v>
      </c>
      <c r="D147" s="224" t="s">
        <v>197</v>
      </c>
      <c r="E147" s="225" t="s">
        <v>276</v>
      </c>
      <c r="F147" s="226" t="s">
        <v>277</v>
      </c>
      <c r="G147" s="227" t="s">
        <v>214</v>
      </c>
      <c r="H147" s="228">
        <v>1.2869999999999999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39</v>
      </c>
      <c r="O147" s="88"/>
      <c r="P147" s="234">
        <f>O147*H147</f>
        <v>0</v>
      </c>
      <c r="Q147" s="234">
        <v>1.7034</v>
      </c>
      <c r="R147" s="234">
        <f>Q147*H147</f>
        <v>2.1922758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201</v>
      </c>
      <c r="AT147" s="236" t="s">
        <v>197</v>
      </c>
      <c r="AU147" s="236" t="s">
        <v>83</v>
      </c>
      <c r="AY147" s="14" t="s">
        <v>195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201</v>
      </c>
      <c r="BM147" s="236" t="s">
        <v>278</v>
      </c>
    </row>
    <row r="148" s="2" customFormat="1" ht="24.15" customHeight="1">
      <c r="A148" s="35"/>
      <c r="B148" s="36"/>
      <c r="C148" s="224" t="s">
        <v>279</v>
      </c>
      <c r="D148" s="224" t="s">
        <v>197</v>
      </c>
      <c r="E148" s="225" t="s">
        <v>280</v>
      </c>
      <c r="F148" s="226" t="s">
        <v>281</v>
      </c>
      <c r="G148" s="227" t="s">
        <v>214</v>
      </c>
      <c r="H148" s="228">
        <v>2.96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39</v>
      </c>
      <c r="O148" s="88"/>
      <c r="P148" s="234">
        <f>O148*H148</f>
        <v>0</v>
      </c>
      <c r="Q148" s="234">
        <v>2.3010199999999998</v>
      </c>
      <c r="R148" s="234">
        <f>Q148*H148</f>
        <v>6.8110191999999996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201</v>
      </c>
      <c r="AT148" s="236" t="s">
        <v>197</v>
      </c>
      <c r="AU148" s="236" t="s">
        <v>83</v>
      </c>
      <c r="AY148" s="14" t="s">
        <v>195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81</v>
      </c>
      <c r="BK148" s="237">
        <f>ROUND(I148*H148,2)</f>
        <v>0</v>
      </c>
      <c r="BL148" s="14" t="s">
        <v>201</v>
      </c>
      <c r="BM148" s="236" t="s">
        <v>282</v>
      </c>
    </row>
    <row r="149" s="12" customFormat="1" ht="25.92" customHeight="1">
      <c r="A149" s="12"/>
      <c r="B149" s="208"/>
      <c r="C149" s="209"/>
      <c r="D149" s="210" t="s">
        <v>73</v>
      </c>
      <c r="E149" s="211" t="s">
        <v>283</v>
      </c>
      <c r="F149" s="211" t="s">
        <v>284</v>
      </c>
      <c r="G149" s="209"/>
      <c r="H149" s="209"/>
      <c r="I149" s="212"/>
      <c r="J149" s="213">
        <f>BK149</f>
        <v>0</v>
      </c>
      <c r="K149" s="209"/>
      <c r="L149" s="214"/>
      <c r="M149" s="215"/>
      <c r="N149" s="216"/>
      <c r="O149" s="216"/>
      <c r="P149" s="217">
        <f>P150</f>
        <v>0</v>
      </c>
      <c r="Q149" s="216"/>
      <c r="R149" s="217">
        <f>R150</f>
        <v>0</v>
      </c>
      <c r="S149" s="216"/>
      <c r="T149" s="218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9" t="s">
        <v>216</v>
      </c>
      <c r="AT149" s="220" t="s">
        <v>73</v>
      </c>
      <c r="AU149" s="220" t="s">
        <v>74</v>
      </c>
      <c r="AY149" s="219" t="s">
        <v>195</v>
      </c>
      <c r="BK149" s="221">
        <f>BK150</f>
        <v>0</v>
      </c>
    </row>
    <row r="150" s="12" customFormat="1" ht="22.8" customHeight="1">
      <c r="A150" s="12"/>
      <c r="B150" s="208"/>
      <c r="C150" s="209"/>
      <c r="D150" s="210" t="s">
        <v>73</v>
      </c>
      <c r="E150" s="222" t="s">
        <v>285</v>
      </c>
      <c r="F150" s="222" t="s">
        <v>286</v>
      </c>
      <c r="G150" s="209"/>
      <c r="H150" s="209"/>
      <c r="I150" s="212"/>
      <c r="J150" s="223">
        <f>BK150</f>
        <v>0</v>
      </c>
      <c r="K150" s="209"/>
      <c r="L150" s="214"/>
      <c r="M150" s="215"/>
      <c r="N150" s="216"/>
      <c r="O150" s="216"/>
      <c r="P150" s="217">
        <f>P151</f>
        <v>0</v>
      </c>
      <c r="Q150" s="216"/>
      <c r="R150" s="217">
        <f>R151</f>
        <v>0</v>
      </c>
      <c r="S150" s="216"/>
      <c r="T150" s="218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9" t="s">
        <v>216</v>
      </c>
      <c r="AT150" s="220" t="s">
        <v>73</v>
      </c>
      <c r="AU150" s="220" t="s">
        <v>81</v>
      </c>
      <c r="AY150" s="219" t="s">
        <v>195</v>
      </c>
      <c r="BK150" s="221">
        <f>BK151</f>
        <v>0</v>
      </c>
    </row>
    <row r="151" s="2" customFormat="1" ht="24.15" customHeight="1">
      <c r="A151" s="35"/>
      <c r="B151" s="36"/>
      <c r="C151" s="224" t="s">
        <v>7</v>
      </c>
      <c r="D151" s="224" t="s">
        <v>197</v>
      </c>
      <c r="E151" s="225" t="s">
        <v>287</v>
      </c>
      <c r="F151" s="226" t="s">
        <v>288</v>
      </c>
      <c r="G151" s="227" t="s">
        <v>289</v>
      </c>
      <c r="H151" s="228">
        <v>1</v>
      </c>
      <c r="I151" s="229"/>
      <c r="J151" s="230">
        <f>ROUND(I151*H151,2)</f>
        <v>0</v>
      </c>
      <c r="K151" s="231"/>
      <c r="L151" s="41"/>
      <c r="M151" s="249" t="s">
        <v>1</v>
      </c>
      <c r="N151" s="250" t="s">
        <v>39</v>
      </c>
      <c r="O151" s="251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290</v>
      </c>
      <c r="AT151" s="236" t="s">
        <v>197</v>
      </c>
      <c r="AU151" s="236" t="s">
        <v>83</v>
      </c>
      <c r="AY151" s="14" t="s">
        <v>195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81</v>
      </c>
      <c r="BK151" s="237">
        <f>ROUND(I151*H151,2)</f>
        <v>0</v>
      </c>
      <c r="BL151" s="14" t="s">
        <v>290</v>
      </c>
      <c r="BM151" s="236" t="s">
        <v>291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CnZvX7NR+OcGOxLMhEHl7xkgS0BYZ64Upp4bUmU5k7uk5P7S9ZFRNcJ8oOr2Bt/+GFRQru7X4hDFuUqmbWTVCw==" hashValue="h9dvYDme3sY6gFCYdGC9klG8KDSJP3qB/6HbIwVR4qkXVHdN4jfuaMgNdrPq/ZQ8ebtcfeuyJcWGKwwIbMgjtA==" algorithmName="SHA-512" password="EC3B"/>
  <autoFilter ref="C124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165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Rekonstrukce vodovodu a kanalizace ve Znojmě - nám. Svobody-výkaz výměr</v>
      </c>
      <c r="F7" s="147"/>
      <c r="G7" s="147"/>
      <c r="H7" s="147"/>
      <c r="L7" s="17"/>
    </row>
    <row r="8" s="1" customFormat="1" ht="12" customHeight="1">
      <c r="B8" s="17"/>
      <c r="D8" s="147" t="s">
        <v>166</v>
      </c>
      <c r="L8" s="17"/>
    </row>
    <row r="9" s="2" customFormat="1" ht="16.5" customHeight="1">
      <c r="A9" s="35"/>
      <c r="B9" s="41"/>
      <c r="C9" s="35"/>
      <c r="D9" s="35"/>
      <c r="E9" s="148" t="s">
        <v>292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168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30" customHeight="1">
      <c r="A11" s="35"/>
      <c r="B11" s="41"/>
      <c r="C11" s="35"/>
      <c r="D11" s="35"/>
      <c r="E11" s="149" t="s">
        <v>293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21. 1. 2025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ROUND(J125,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ROUND((SUM(BE125:BE151)),  2)</f>
        <v>0</v>
      </c>
      <c r="G35" s="35"/>
      <c r="H35" s="35"/>
      <c r="I35" s="161">
        <v>0.20999999999999999</v>
      </c>
      <c r="J35" s="160">
        <f>ROUND(((SUM(BE125:BE151))*I35),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ROUND((SUM(BF125:BF151)),  2)</f>
        <v>0</v>
      </c>
      <c r="G36" s="35"/>
      <c r="H36" s="35"/>
      <c r="I36" s="161">
        <v>0.12</v>
      </c>
      <c r="J36" s="160">
        <f>ROUND(((SUM(BF125:BF151))*I36),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ROUND((SUM(BG125:BG151)),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ROUND((SUM(BH125:BH151)),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ROUND((SUM(BI125:BI151)),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170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Rekonstrukce vodovodu a kanalizace ve Znojmě - nám. Svobody-výkaz výměr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166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292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168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30" customHeight="1">
      <c r="A89" s="35"/>
      <c r="B89" s="36"/>
      <c r="C89" s="37"/>
      <c r="D89" s="37"/>
      <c r="E89" s="73" t="str">
        <f>E11</f>
        <v>01 - Kanalizační přípojka pro p.č. 1552/3-dl.10,1 m-zemní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Znojmo</v>
      </c>
      <c r="G91" s="37"/>
      <c r="H91" s="37"/>
      <c r="I91" s="29" t="s">
        <v>22</v>
      </c>
      <c r="J91" s="76" t="str">
        <f>IF(J14="","",J14)</f>
        <v>21. 1. 2025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171</v>
      </c>
      <c r="D96" s="182"/>
      <c r="E96" s="182"/>
      <c r="F96" s="182"/>
      <c r="G96" s="182"/>
      <c r="H96" s="182"/>
      <c r="I96" s="182"/>
      <c r="J96" s="183" t="s">
        <v>172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173</v>
      </c>
      <c r="D98" s="37"/>
      <c r="E98" s="37"/>
      <c r="F98" s="37"/>
      <c r="G98" s="37"/>
      <c r="H98" s="37"/>
      <c r="I98" s="37"/>
      <c r="J98" s="107">
        <f>J125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174</v>
      </c>
    </row>
    <row r="99" s="9" customFormat="1" ht="24.96" customHeight="1">
      <c r="A99" s="9"/>
      <c r="B99" s="185"/>
      <c r="C99" s="186"/>
      <c r="D99" s="187" t="s">
        <v>175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176</v>
      </c>
      <c r="E100" s="193"/>
      <c r="F100" s="193"/>
      <c r="G100" s="193"/>
      <c r="H100" s="193"/>
      <c r="I100" s="193"/>
      <c r="J100" s="194">
        <f>J127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177</v>
      </c>
      <c r="E101" s="193"/>
      <c r="F101" s="193"/>
      <c r="G101" s="193"/>
      <c r="H101" s="193"/>
      <c r="I101" s="193"/>
      <c r="J101" s="194">
        <f>J146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5"/>
      <c r="C102" s="186"/>
      <c r="D102" s="187" t="s">
        <v>178</v>
      </c>
      <c r="E102" s="188"/>
      <c r="F102" s="188"/>
      <c r="G102" s="188"/>
      <c r="H102" s="188"/>
      <c r="I102" s="188"/>
      <c r="J102" s="189">
        <f>J149</f>
        <v>0</v>
      </c>
      <c r="K102" s="186"/>
      <c r="L102" s="19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1"/>
      <c r="C103" s="130"/>
      <c r="D103" s="192" t="s">
        <v>179</v>
      </c>
      <c r="E103" s="193"/>
      <c r="F103" s="193"/>
      <c r="G103" s="193"/>
      <c r="H103" s="193"/>
      <c r="I103" s="193"/>
      <c r="J103" s="194">
        <f>J150</f>
        <v>0</v>
      </c>
      <c r="K103" s="130"/>
      <c r="L103" s="19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180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6.25" customHeight="1">
      <c r="A113" s="35"/>
      <c r="B113" s="36"/>
      <c r="C113" s="37"/>
      <c r="D113" s="37"/>
      <c r="E113" s="180" t="str">
        <f>E7</f>
        <v>Rekonstrukce vodovodu a kanalizace ve Znojmě - nám. Svobody-výkaz výměr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" customFormat="1" ht="12" customHeight="1">
      <c r="B114" s="18"/>
      <c r="C114" s="29" t="s">
        <v>166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0" t="s">
        <v>292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168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30" customHeight="1">
      <c r="A117" s="35"/>
      <c r="B117" s="36"/>
      <c r="C117" s="37"/>
      <c r="D117" s="37"/>
      <c r="E117" s="73" t="str">
        <f>E11</f>
        <v>01 - Kanalizační přípojka pro p.č. 1552/3-dl.10,1 m-zemní práce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F14</f>
        <v>Znojmo</v>
      </c>
      <c r="G119" s="37"/>
      <c r="H119" s="37"/>
      <c r="I119" s="29" t="s">
        <v>22</v>
      </c>
      <c r="J119" s="76" t="str">
        <f>IF(J14="","",J14)</f>
        <v>21. 1. 2025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E17</f>
        <v xml:space="preserve"> </v>
      </c>
      <c r="G121" s="37"/>
      <c r="H121" s="37"/>
      <c r="I121" s="29" t="s">
        <v>30</v>
      </c>
      <c r="J121" s="33" t="str">
        <f>E23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IF(E20="","",E20)</f>
        <v>Vyplň údaj</v>
      </c>
      <c r="G122" s="37"/>
      <c r="H122" s="37"/>
      <c r="I122" s="29" t="s">
        <v>32</v>
      </c>
      <c r="J122" s="33" t="str">
        <f>E26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96"/>
      <c r="B124" s="197"/>
      <c r="C124" s="198" t="s">
        <v>181</v>
      </c>
      <c r="D124" s="199" t="s">
        <v>59</v>
      </c>
      <c r="E124" s="199" t="s">
        <v>55</v>
      </c>
      <c r="F124" s="199" t="s">
        <v>56</v>
      </c>
      <c r="G124" s="199" t="s">
        <v>182</v>
      </c>
      <c r="H124" s="199" t="s">
        <v>183</v>
      </c>
      <c r="I124" s="199" t="s">
        <v>184</v>
      </c>
      <c r="J124" s="200" t="s">
        <v>172</v>
      </c>
      <c r="K124" s="201" t="s">
        <v>185</v>
      </c>
      <c r="L124" s="202"/>
      <c r="M124" s="97" t="s">
        <v>1</v>
      </c>
      <c r="N124" s="98" t="s">
        <v>38</v>
      </c>
      <c r="O124" s="98" t="s">
        <v>186</v>
      </c>
      <c r="P124" s="98" t="s">
        <v>187</v>
      </c>
      <c r="Q124" s="98" t="s">
        <v>188</v>
      </c>
      <c r="R124" s="98" t="s">
        <v>189</v>
      </c>
      <c r="S124" s="98" t="s">
        <v>190</v>
      </c>
      <c r="T124" s="99" t="s">
        <v>191</v>
      </c>
      <c r="U124" s="196"/>
      <c r="V124" s="196"/>
      <c r="W124" s="196"/>
      <c r="X124" s="196"/>
      <c r="Y124" s="196"/>
      <c r="Z124" s="196"/>
      <c r="AA124" s="196"/>
      <c r="AB124" s="196"/>
      <c r="AC124" s="196"/>
      <c r="AD124" s="196"/>
      <c r="AE124" s="196"/>
    </row>
    <row r="125" s="2" customFormat="1" ht="22.8" customHeight="1">
      <c r="A125" s="35"/>
      <c r="B125" s="36"/>
      <c r="C125" s="104" t="s">
        <v>192</v>
      </c>
      <c r="D125" s="37"/>
      <c r="E125" s="37"/>
      <c r="F125" s="37"/>
      <c r="G125" s="37"/>
      <c r="H125" s="37"/>
      <c r="I125" s="37"/>
      <c r="J125" s="203">
        <f>BK125</f>
        <v>0</v>
      </c>
      <c r="K125" s="37"/>
      <c r="L125" s="41"/>
      <c r="M125" s="100"/>
      <c r="N125" s="204"/>
      <c r="O125" s="101"/>
      <c r="P125" s="205">
        <f>P126+P149</f>
        <v>0</v>
      </c>
      <c r="Q125" s="101"/>
      <c r="R125" s="205">
        <f>R126+R149</f>
        <v>42.822879599999993</v>
      </c>
      <c r="S125" s="101"/>
      <c r="T125" s="206">
        <f>T126+T149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73</v>
      </c>
      <c r="AU125" s="14" t="s">
        <v>174</v>
      </c>
      <c r="BK125" s="207">
        <f>BK126+BK149</f>
        <v>0</v>
      </c>
    </row>
    <row r="126" s="12" customFormat="1" ht="25.92" customHeight="1">
      <c r="A126" s="12"/>
      <c r="B126" s="208"/>
      <c r="C126" s="209"/>
      <c r="D126" s="210" t="s">
        <v>73</v>
      </c>
      <c r="E126" s="211" t="s">
        <v>193</v>
      </c>
      <c r="F126" s="211" t="s">
        <v>194</v>
      </c>
      <c r="G126" s="209"/>
      <c r="H126" s="209"/>
      <c r="I126" s="212"/>
      <c r="J126" s="213">
        <f>BK126</f>
        <v>0</v>
      </c>
      <c r="K126" s="209"/>
      <c r="L126" s="214"/>
      <c r="M126" s="215"/>
      <c r="N126" s="216"/>
      <c r="O126" s="216"/>
      <c r="P126" s="217">
        <f>P127+P146</f>
        <v>0</v>
      </c>
      <c r="Q126" s="216"/>
      <c r="R126" s="217">
        <f>R127+R146</f>
        <v>42.822879599999993</v>
      </c>
      <c r="S126" s="216"/>
      <c r="T126" s="218">
        <f>T127+T146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9" t="s">
        <v>81</v>
      </c>
      <c r="AT126" s="220" t="s">
        <v>73</v>
      </c>
      <c r="AU126" s="220" t="s">
        <v>74</v>
      </c>
      <c r="AY126" s="219" t="s">
        <v>195</v>
      </c>
      <c r="BK126" s="221">
        <f>BK127+BK146</f>
        <v>0</v>
      </c>
    </row>
    <row r="127" s="12" customFormat="1" ht="22.8" customHeight="1">
      <c r="A127" s="12"/>
      <c r="B127" s="208"/>
      <c r="C127" s="209"/>
      <c r="D127" s="210" t="s">
        <v>73</v>
      </c>
      <c r="E127" s="222" t="s">
        <v>81</v>
      </c>
      <c r="F127" s="222" t="s">
        <v>196</v>
      </c>
      <c r="G127" s="209"/>
      <c r="H127" s="209"/>
      <c r="I127" s="212"/>
      <c r="J127" s="223">
        <f>BK127</f>
        <v>0</v>
      </c>
      <c r="K127" s="209"/>
      <c r="L127" s="214"/>
      <c r="M127" s="215"/>
      <c r="N127" s="216"/>
      <c r="O127" s="216"/>
      <c r="P127" s="217">
        <f>SUM(P128:P145)</f>
        <v>0</v>
      </c>
      <c r="Q127" s="216"/>
      <c r="R127" s="217">
        <f>SUM(R128:R145)</f>
        <v>33.637234999999997</v>
      </c>
      <c r="S127" s="216"/>
      <c r="T127" s="218">
        <f>SUM(T128:T145)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9" t="s">
        <v>81</v>
      </c>
      <c r="AT127" s="220" t="s">
        <v>73</v>
      </c>
      <c r="AU127" s="220" t="s">
        <v>81</v>
      </c>
      <c r="AY127" s="219" t="s">
        <v>195</v>
      </c>
      <c r="BK127" s="221">
        <f>SUM(BK128:BK145)</f>
        <v>0</v>
      </c>
    </row>
    <row r="128" s="2" customFormat="1" ht="24.15" customHeight="1">
      <c r="A128" s="35"/>
      <c r="B128" s="36"/>
      <c r="C128" s="224" t="s">
        <v>81</v>
      </c>
      <c r="D128" s="224" t="s">
        <v>197</v>
      </c>
      <c r="E128" s="225" t="s">
        <v>198</v>
      </c>
      <c r="F128" s="226" t="s">
        <v>199</v>
      </c>
      <c r="G128" s="227" t="s">
        <v>200</v>
      </c>
      <c r="H128" s="228">
        <v>1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39</v>
      </c>
      <c r="O128" s="88"/>
      <c r="P128" s="234">
        <f>O128*H128</f>
        <v>0</v>
      </c>
      <c r="Q128" s="234">
        <v>0.017500000000000002</v>
      </c>
      <c r="R128" s="234">
        <f>Q128*H128</f>
        <v>0.017500000000000002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201</v>
      </c>
      <c r="AT128" s="236" t="s">
        <v>197</v>
      </c>
      <c r="AU128" s="236" t="s">
        <v>83</v>
      </c>
      <c r="AY128" s="14" t="s">
        <v>195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201</v>
      </c>
      <c r="BM128" s="236" t="s">
        <v>294</v>
      </c>
    </row>
    <row r="129" s="2" customFormat="1" ht="24.15" customHeight="1">
      <c r="A129" s="35"/>
      <c r="B129" s="36"/>
      <c r="C129" s="224" t="s">
        <v>83</v>
      </c>
      <c r="D129" s="224" t="s">
        <v>197</v>
      </c>
      <c r="E129" s="225" t="s">
        <v>203</v>
      </c>
      <c r="F129" s="226" t="s">
        <v>204</v>
      </c>
      <c r="G129" s="227" t="s">
        <v>205</v>
      </c>
      <c r="H129" s="228">
        <v>7.5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39</v>
      </c>
      <c r="O129" s="88"/>
      <c r="P129" s="234">
        <f>O129*H129</f>
        <v>0</v>
      </c>
      <c r="Q129" s="234">
        <v>3.0000000000000001E-05</v>
      </c>
      <c r="R129" s="234">
        <f>Q129*H129</f>
        <v>0.00022499999999999999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201</v>
      </c>
      <c r="AT129" s="236" t="s">
        <v>197</v>
      </c>
      <c r="AU129" s="236" t="s">
        <v>83</v>
      </c>
      <c r="AY129" s="14" t="s">
        <v>195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201</v>
      </c>
      <c r="BM129" s="236" t="s">
        <v>295</v>
      </c>
    </row>
    <row r="130" s="2" customFormat="1" ht="24.15" customHeight="1">
      <c r="A130" s="35"/>
      <c r="B130" s="36"/>
      <c r="C130" s="224" t="s">
        <v>207</v>
      </c>
      <c r="D130" s="224" t="s">
        <v>197</v>
      </c>
      <c r="E130" s="225" t="s">
        <v>208</v>
      </c>
      <c r="F130" s="226" t="s">
        <v>209</v>
      </c>
      <c r="G130" s="227" t="s">
        <v>210</v>
      </c>
      <c r="H130" s="228">
        <v>1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39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201</v>
      </c>
      <c r="AT130" s="236" t="s">
        <v>197</v>
      </c>
      <c r="AU130" s="236" t="s">
        <v>83</v>
      </c>
      <c r="AY130" s="14" t="s">
        <v>195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201</v>
      </c>
      <c r="BM130" s="236" t="s">
        <v>296</v>
      </c>
    </row>
    <row r="131" s="2" customFormat="1" ht="33" customHeight="1">
      <c r="A131" s="35"/>
      <c r="B131" s="36"/>
      <c r="C131" s="224" t="s">
        <v>201</v>
      </c>
      <c r="D131" s="224" t="s">
        <v>197</v>
      </c>
      <c r="E131" s="225" t="s">
        <v>212</v>
      </c>
      <c r="F131" s="226" t="s">
        <v>213</v>
      </c>
      <c r="G131" s="227" t="s">
        <v>214</v>
      </c>
      <c r="H131" s="228">
        <v>15.756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39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201</v>
      </c>
      <c r="AT131" s="236" t="s">
        <v>197</v>
      </c>
      <c r="AU131" s="236" t="s">
        <v>83</v>
      </c>
      <c r="AY131" s="14" t="s">
        <v>195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201</v>
      </c>
      <c r="BM131" s="236" t="s">
        <v>297</v>
      </c>
    </row>
    <row r="132" s="2" customFormat="1" ht="33" customHeight="1">
      <c r="A132" s="35"/>
      <c r="B132" s="36"/>
      <c r="C132" s="224" t="s">
        <v>216</v>
      </c>
      <c r="D132" s="224" t="s">
        <v>197</v>
      </c>
      <c r="E132" s="225" t="s">
        <v>217</v>
      </c>
      <c r="F132" s="226" t="s">
        <v>218</v>
      </c>
      <c r="G132" s="227" t="s">
        <v>214</v>
      </c>
      <c r="H132" s="228">
        <v>19.695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39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201</v>
      </c>
      <c r="AT132" s="236" t="s">
        <v>197</v>
      </c>
      <c r="AU132" s="236" t="s">
        <v>83</v>
      </c>
      <c r="AY132" s="14" t="s">
        <v>195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201</v>
      </c>
      <c r="BM132" s="236" t="s">
        <v>298</v>
      </c>
    </row>
    <row r="133" s="2" customFormat="1" ht="33" customHeight="1">
      <c r="A133" s="35"/>
      <c r="B133" s="36"/>
      <c r="C133" s="224" t="s">
        <v>220</v>
      </c>
      <c r="D133" s="224" t="s">
        <v>197</v>
      </c>
      <c r="E133" s="225" t="s">
        <v>221</v>
      </c>
      <c r="F133" s="226" t="s">
        <v>222</v>
      </c>
      <c r="G133" s="227" t="s">
        <v>214</v>
      </c>
      <c r="H133" s="228">
        <v>3.9390000000000001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39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201</v>
      </c>
      <c r="AT133" s="236" t="s">
        <v>197</v>
      </c>
      <c r="AU133" s="236" t="s">
        <v>83</v>
      </c>
      <c r="AY133" s="14" t="s">
        <v>195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201</v>
      </c>
      <c r="BM133" s="236" t="s">
        <v>299</v>
      </c>
    </row>
    <row r="134" s="2" customFormat="1" ht="24.15" customHeight="1">
      <c r="A134" s="35"/>
      <c r="B134" s="36"/>
      <c r="C134" s="224" t="s">
        <v>224</v>
      </c>
      <c r="D134" s="224" t="s">
        <v>197</v>
      </c>
      <c r="E134" s="225" t="s">
        <v>225</v>
      </c>
      <c r="F134" s="226" t="s">
        <v>226</v>
      </c>
      <c r="G134" s="227" t="s">
        <v>214</v>
      </c>
      <c r="H134" s="228">
        <v>19.695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39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201</v>
      </c>
      <c r="AT134" s="236" t="s">
        <v>197</v>
      </c>
      <c r="AU134" s="236" t="s">
        <v>83</v>
      </c>
      <c r="AY134" s="14" t="s">
        <v>195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201</v>
      </c>
      <c r="BM134" s="236" t="s">
        <v>300</v>
      </c>
    </row>
    <row r="135" s="2" customFormat="1" ht="24.15" customHeight="1">
      <c r="A135" s="35"/>
      <c r="B135" s="36"/>
      <c r="C135" s="224" t="s">
        <v>228</v>
      </c>
      <c r="D135" s="224" t="s">
        <v>197</v>
      </c>
      <c r="E135" s="225" t="s">
        <v>229</v>
      </c>
      <c r="F135" s="226" t="s">
        <v>230</v>
      </c>
      <c r="G135" s="227" t="s">
        <v>231</v>
      </c>
      <c r="H135" s="228">
        <v>60.600000000000001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39</v>
      </c>
      <c r="O135" s="88"/>
      <c r="P135" s="234">
        <f>O135*H135</f>
        <v>0</v>
      </c>
      <c r="Q135" s="234">
        <v>0.00084999999999999995</v>
      </c>
      <c r="R135" s="234">
        <f>Q135*H135</f>
        <v>0.05151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201</v>
      </c>
      <c r="AT135" s="236" t="s">
        <v>197</v>
      </c>
      <c r="AU135" s="236" t="s">
        <v>83</v>
      </c>
      <c r="AY135" s="14" t="s">
        <v>195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201</v>
      </c>
      <c r="BM135" s="236" t="s">
        <v>301</v>
      </c>
    </row>
    <row r="136" s="2" customFormat="1" ht="24.15" customHeight="1">
      <c r="A136" s="35"/>
      <c r="B136" s="36"/>
      <c r="C136" s="224" t="s">
        <v>233</v>
      </c>
      <c r="D136" s="224" t="s">
        <v>197</v>
      </c>
      <c r="E136" s="225" t="s">
        <v>234</v>
      </c>
      <c r="F136" s="226" t="s">
        <v>235</v>
      </c>
      <c r="G136" s="227" t="s">
        <v>231</v>
      </c>
      <c r="H136" s="228">
        <v>60.600000000000001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39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201</v>
      </c>
      <c r="AT136" s="236" t="s">
        <v>197</v>
      </c>
      <c r="AU136" s="236" t="s">
        <v>83</v>
      </c>
      <c r="AY136" s="14" t="s">
        <v>195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201</v>
      </c>
      <c r="BM136" s="236" t="s">
        <v>302</v>
      </c>
    </row>
    <row r="137" s="2" customFormat="1" ht="37.8" customHeight="1">
      <c r="A137" s="35"/>
      <c r="B137" s="36"/>
      <c r="C137" s="224" t="s">
        <v>237</v>
      </c>
      <c r="D137" s="224" t="s">
        <v>197</v>
      </c>
      <c r="E137" s="225" t="s">
        <v>238</v>
      </c>
      <c r="F137" s="226" t="s">
        <v>239</v>
      </c>
      <c r="G137" s="227" t="s">
        <v>214</v>
      </c>
      <c r="H137" s="228">
        <v>28.152999999999999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39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201</v>
      </c>
      <c r="AT137" s="236" t="s">
        <v>197</v>
      </c>
      <c r="AU137" s="236" t="s">
        <v>83</v>
      </c>
      <c r="AY137" s="14" t="s">
        <v>195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201</v>
      </c>
      <c r="BM137" s="236" t="s">
        <v>303</v>
      </c>
    </row>
    <row r="138" s="2" customFormat="1" ht="37.8" customHeight="1">
      <c r="A138" s="35"/>
      <c r="B138" s="36"/>
      <c r="C138" s="224" t="s">
        <v>241</v>
      </c>
      <c r="D138" s="224" t="s">
        <v>197</v>
      </c>
      <c r="E138" s="225" t="s">
        <v>242</v>
      </c>
      <c r="F138" s="226" t="s">
        <v>243</v>
      </c>
      <c r="G138" s="227" t="s">
        <v>214</v>
      </c>
      <c r="H138" s="228">
        <v>11.237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39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201</v>
      </c>
      <c r="AT138" s="236" t="s">
        <v>197</v>
      </c>
      <c r="AU138" s="236" t="s">
        <v>83</v>
      </c>
      <c r="AY138" s="14" t="s">
        <v>195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201</v>
      </c>
      <c r="BM138" s="236" t="s">
        <v>304</v>
      </c>
    </row>
    <row r="139" s="2" customFormat="1" ht="24.15" customHeight="1">
      <c r="A139" s="35"/>
      <c r="B139" s="36"/>
      <c r="C139" s="224" t="s">
        <v>8</v>
      </c>
      <c r="D139" s="224" t="s">
        <v>197</v>
      </c>
      <c r="E139" s="225" t="s">
        <v>245</v>
      </c>
      <c r="F139" s="226" t="s">
        <v>246</v>
      </c>
      <c r="G139" s="227" t="s">
        <v>214</v>
      </c>
      <c r="H139" s="228">
        <v>28.152999999999999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39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201</v>
      </c>
      <c r="AT139" s="236" t="s">
        <v>197</v>
      </c>
      <c r="AU139" s="236" t="s">
        <v>83</v>
      </c>
      <c r="AY139" s="14" t="s">
        <v>195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201</v>
      </c>
      <c r="BM139" s="236" t="s">
        <v>305</v>
      </c>
    </row>
    <row r="140" s="2" customFormat="1" ht="33" customHeight="1">
      <c r="A140" s="35"/>
      <c r="B140" s="36"/>
      <c r="C140" s="224" t="s">
        <v>248</v>
      </c>
      <c r="D140" s="224" t="s">
        <v>197</v>
      </c>
      <c r="E140" s="225" t="s">
        <v>249</v>
      </c>
      <c r="F140" s="226" t="s">
        <v>250</v>
      </c>
      <c r="G140" s="227" t="s">
        <v>251</v>
      </c>
      <c r="H140" s="228">
        <v>17.978999999999999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39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201</v>
      </c>
      <c r="AT140" s="236" t="s">
        <v>197</v>
      </c>
      <c r="AU140" s="236" t="s">
        <v>83</v>
      </c>
      <c r="AY140" s="14" t="s">
        <v>195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201</v>
      </c>
      <c r="BM140" s="236" t="s">
        <v>306</v>
      </c>
    </row>
    <row r="141" s="2" customFormat="1" ht="16.5" customHeight="1">
      <c r="A141" s="35"/>
      <c r="B141" s="36"/>
      <c r="C141" s="224" t="s">
        <v>253</v>
      </c>
      <c r="D141" s="224" t="s">
        <v>197</v>
      </c>
      <c r="E141" s="225" t="s">
        <v>254</v>
      </c>
      <c r="F141" s="226" t="s">
        <v>255</v>
      </c>
      <c r="G141" s="227" t="s">
        <v>214</v>
      </c>
      <c r="H141" s="228">
        <v>11.237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39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201</v>
      </c>
      <c r="AT141" s="236" t="s">
        <v>197</v>
      </c>
      <c r="AU141" s="236" t="s">
        <v>83</v>
      </c>
      <c r="AY141" s="14" t="s">
        <v>195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201</v>
      </c>
      <c r="BM141" s="236" t="s">
        <v>307</v>
      </c>
    </row>
    <row r="142" s="2" customFormat="1" ht="24.15" customHeight="1">
      <c r="A142" s="35"/>
      <c r="B142" s="36"/>
      <c r="C142" s="224" t="s">
        <v>257</v>
      </c>
      <c r="D142" s="224" t="s">
        <v>197</v>
      </c>
      <c r="E142" s="225" t="s">
        <v>258</v>
      </c>
      <c r="F142" s="226" t="s">
        <v>259</v>
      </c>
      <c r="G142" s="227" t="s">
        <v>214</v>
      </c>
      <c r="H142" s="228">
        <v>28.152999999999999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39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201</v>
      </c>
      <c r="AT142" s="236" t="s">
        <v>197</v>
      </c>
      <c r="AU142" s="236" t="s">
        <v>83</v>
      </c>
      <c r="AY142" s="14" t="s">
        <v>195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201</v>
      </c>
      <c r="BM142" s="236" t="s">
        <v>308</v>
      </c>
    </row>
    <row r="143" s="2" customFormat="1" ht="16.5" customHeight="1">
      <c r="A143" s="35"/>
      <c r="B143" s="36"/>
      <c r="C143" s="238" t="s">
        <v>261</v>
      </c>
      <c r="D143" s="238" t="s">
        <v>262</v>
      </c>
      <c r="E143" s="239" t="s">
        <v>263</v>
      </c>
      <c r="F143" s="240" t="s">
        <v>264</v>
      </c>
      <c r="G143" s="241" t="s">
        <v>251</v>
      </c>
      <c r="H143" s="242">
        <v>22.521999999999998</v>
      </c>
      <c r="I143" s="243"/>
      <c r="J143" s="244">
        <f>ROUND(I143*H143,2)</f>
        <v>0</v>
      </c>
      <c r="K143" s="245"/>
      <c r="L143" s="246"/>
      <c r="M143" s="247" t="s">
        <v>1</v>
      </c>
      <c r="N143" s="248" t="s">
        <v>39</v>
      </c>
      <c r="O143" s="88"/>
      <c r="P143" s="234">
        <f>O143*H143</f>
        <v>0</v>
      </c>
      <c r="Q143" s="234">
        <v>1</v>
      </c>
      <c r="R143" s="234">
        <f>Q143*H143</f>
        <v>22.521999999999998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228</v>
      </c>
      <c r="AT143" s="236" t="s">
        <v>262</v>
      </c>
      <c r="AU143" s="236" t="s">
        <v>83</v>
      </c>
      <c r="AY143" s="14" t="s">
        <v>195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201</v>
      </c>
      <c r="BM143" s="236" t="s">
        <v>309</v>
      </c>
    </row>
    <row r="144" s="2" customFormat="1" ht="24.15" customHeight="1">
      <c r="A144" s="35"/>
      <c r="B144" s="36"/>
      <c r="C144" s="224" t="s">
        <v>266</v>
      </c>
      <c r="D144" s="224" t="s">
        <v>197</v>
      </c>
      <c r="E144" s="225" t="s">
        <v>267</v>
      </c>
      <c r="F144" s="226" t="s">
        <v>268</v>
      </c>
      <c r="G144" s="227" t="s">
        <v>214</v>
      </c>
      <c r="H144" s="228">
        <v>6.9039999999999999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39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201</v>
      </c>
      <c r="AT144" s="236" t="s">
        <v>197</v>
      </c>
      <c r="AU144" s="236" t="s">
        <v>83</v>
      </c>
      <c r="AY144" s="14" t="s">
        <v>195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201</v>
      </c>
      <c r="BM144" s="236" t="s">
        <v>310</v>
      </c>
    </row>
    <row r="145" s="2" customFormat="1" ht="16.5" customHeight="1">
      <c r="A145" s="35"/>
      <c r="B145" s="36"/>
      <c r="C145" s="238" t="s">
        <v>270</v>
      </c>
      <c r="D145" s="238" t="s">
        <v>262</v>
      </c>
      <c r="E145" s="239" t="s">
        <v>271</v>
      </c>
      <c r="F145" s="240" t="s">
        <v>272</v>
      </c>
      <c r="G145" s="241" t="s">
        <v>251</v>
      </c>
      <c r="H145" s="242">
        <v>11.045999999999999</v>
      </c>
      <c r="I145" s="243"/>
      <c r="J145" s="244">
        <f>ROUND(I145*H145,2)</f>
        <v>0</v>
      </c>
      <c r="K145" s="245"/>
      <c r="L145" s="246"/>
      <c r="M145" s="247" t="s">
        <v>1</v>
      </c>
      <c r="N145" s="248" t="s">
        <v>39</v>
      </c>
      <c r="O145" s="88"/>
      <c r="P145" s="234">
        <f>O145*H145</f>
        <v>0</v>
      </c>
      <c r="Q145" s="234">
        <v>1</v>
      </c>
      <c r="R145" s="234">
        <f>Q145*H145</f>
        <v>11.045999999999999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228</v>
      </c>
      <c r="AT145" s="236" t="s">
        <v>262</v>
      </c>
      <c r="AU145" s="236" t="s">
        <v>83</v>
      </c>
      <c r="AY145" s="14" t="s">
        <v>195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201</v>
      </c>
      <c r="BM145" s="236" t="s">
        <v>311</v>
      </c>
    </row>
    <row r="146" s="12" customFormat="1" ht="22.8" customHeight="1">
      <c r="A146" s="12"/>
      <c r="B146" s="208"/>
      <c r="C146" s="209"/>
      <c r="D146" s="210" t="s">
        <v>73</v>
      </c>
      <c r="E146" s="222" t="s">
        <v>201</v>
      </c>
      <c r="F146" s="222" t="s">
        <v>274</v>
      </c>
      <c r="G146" s="209"/>
      <c r="H146" s="209"/>
      <c r="I146" s="212"/>
      <c r="J146" s="223">
        <f>BK146</f>
        <v>0</v>
      </c>
      <c r="K146" s="209"/>
      <c r="L146" s="214"/>
      <c r="M146" s="215"/>
      <c r="N146" s="216"/>
      <c r="O146" s="216"/>
      <c r="P146" s="217">
        <f>SUM(P147:P148)</f>
        <v>0</v>
      </c>
      <c r="Q146" s="216"/>
      <c r="R146" s="217">
        <f>SUM(R147:R148)</f>
        <v>9.1856445999999998</v>
      </c>
      <c r="S146" s="216"/>
      <c r="T146" s="218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9" t="s">
        <v>81</v>
      </c>
      <c r="AT146" s="220" t="s">
        <v>73</v>
      </c>
      <c r="AU146" s="220" t="s">
        <v>81</v>
      </c>
      <c r="AY146" s="219" t="s">
        <v>195</v>
      </c>
      <c r="BK146" s="221">
        <f>SUM(BK147:BK148)</f>
        <v>0</v>
      </c>
    </row>
    <row r="147" s="2" customFormat="1" ht="16.5" customHeight="1">
      <c r="A147" s="35"/>
      <c r="B147" s="36"/>
      <c r="C147" s="224" t="s">
        <v>275</v>
      </c>
      <c r="D147" s="224" t="s">
        <v>197</v>
      </c>
      <c r="E147" s="225" t="s">
        <v>276</v>
      </c>
      <c r="F147" s="226" t="s">
        <v>277</v>
      </c>
      <c r="G147" s="227" t="s">
        <v>214</v>
      </c>
      <c r="H147" s="228">
        <v>1.3129999999999999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39</v>
      </c>
      <c r="O147" s="88"/>
      <c r="P147" s="234">
        <f>O147*H147</f>
        <v>0</v>
      </c>
      <c r="Q147" s="234">
        <v>1.7034</v>
      </c>
      <c r="R147" s="234">
        <f>Q147*H147</f>
        <v>2.2365642000000001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201</v>
      </c>
      <c r="AT147" s="236" t="s">
        <v>197</v>
      </c>
      <c r="AU147" s="236" t="s">
        <v>83</v>
      </c>
      <c r="AY147" s="14" t="s">
        <v>195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201</v>
      </c>
      <c r="BM147" s="236" t="s">
        <v>312</v>
      </c>
    </row>
    <row r="148" s="2" customFormat="1" ht="24.15" customHeight="1">
      <c r="A148" s="35"/>
      <c r="B148" s="36"/>
      <c r="C148" s="224" t="s">
        <v>279</v>
      </c>
      <c r="D148" s="224" t="s">
        <v>197</v>
      </c>
      <c r="E148" s="225" t="s">
        <v>280</v>
      </c>
      <c r="F148" s="226" t="s">
        <v>281</v>
      </c>
      <c r="G148" s="227" t="s">
        <v>214</v>
      </c>
      <c r="H148" s="228">
        <v>3.02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39</v>
      </c>
      <c r="O148" s="88"/>
      <c r="P148" s="234">
        <f>O148*H148</f>
        <v>0</v>
      </c>
      <c r="Q148" s="234">
        <v>2.3010199999999998</v>
      </c>
      <c r="R148" s="234">
        <f>Q148*H148</f>
        <v>6.9490803999999997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201</v>
      </c>
      <c r="AT148" s="236" t="s">
        <v>197</v>
      </c>
      <c r="AU148" s="236" t="s">
        <v>83</v>
      </c>
      <c r="AY148" s="14" t="s">
        <v>195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81</v>
      </c>
      <c r="BK148" s="237">
        <f>ROUND(I148*H148,2)</f>
        <v>0</v>
      </c>
      <c r="BL148" s="14" t="s">
        <v>201</v>
      </c>
      <c r="BM148" s="236" t="s">
        <v>313</v>
      </c>
    </row>
    <row r="149" s="12" customFormat="1" ht="25.92" customHeight="1">
      <c r="A149" s="12"/>
      <c r="B149" s="208"/>
      <c r="C149" s="209"/>
      <c r="D149" s="210" t="s">
        <v>73</v>
      </c>
      <c r="E149" s="211" t="s">
        <v>283</v>
      </c>
      <c r="F149" s="211" t="s">
        <v>284</v>
      </c>
      <c r="G149" s="209"/>
      <c r="H149" s="209"/>
      <c r="I149" s="212"/>
      <c r="J149" s="213">
        <f>BK149</f>
        <v>0</v>
      </c>
      <c r="K149" s="209"/>
      <c r="L149" s="214"/>
      <c r="M149" s="215"/>
      <c r="N149" s="216"/>
      <c r="O149" s="216"/>
      <c r="P149" s="217">
        <f>P150</f>
        <v>0</v>
      </c>
      <c r="Q149" s="216"/>
      <c r="R149" s="217">
        <f>R150</f>
        <v>0</v>
      </c>
      <c r="S149" s="216"/>
      <c r="T149" s="218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9" t="s">
        <v>216</v>
      </c>
      <c r="AT149" s="220" t="s">
        <v>73</v>
      </c>
      <c r="AU149" s="220" t="s">
        <v>74</v>
      </c>
      <c r="AY149" s="219" t="s">
        <v>195</v>
      </c>
      <c r="BK149" s="221">
        <f>BK150</f>
        <v>0</v>
      </c>
    </row>
    <row r="150" s="12" customFormat="1" ht="22.8" customHeight="1">
      <c r="A150" s="12"/>
      <c r="B150" s="208"/>
      <c r="C150" s="209"/>
      <c r="D150" s="210" t="s">
        <v>73</v>
      </c>
      <c r="E150" s="222" t="s">
        <v>285</v>
      </c>
      <c r="F150" s="222" t="s">
        <v>286</v>
      </c>
      <c r="G150" s="209"/>
      <c r="H150" s="209"/>
      <c r="I150" s="212"/>
      <c r="J150" s="223">
        <f>BK150</f>
        <v>0</v>
      </c>
      <c r="K150" s="209"/>
      <c r="L150" s="214"/>
      <c r="M150" s="215"/>
      <c r="N150" s="216"/>
      <c r="O150" s="216"/>
      <c r="P150" s="217">
        <f>P151</f>
        <v>0</v>
      </c>
      <c r="Q150" s="216"/>
      <c r="R150" s="217">
        <f>R151</f>
        <v>0</v>
      </c>
      <c r="S150" s="216"/>
      <c r="T150" s="218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9" t="s">
        <v>216</v>
      </c>
      <c r="AT150" s="220" t="s">
        <v>73</v>
      </c>
      <c r="AU150" s="220" t="s">
        <v>81</v>
      </c>
      <c r="AY150" s="219" t="s">
        <v>195</v>
      </c>
      <c r="BK150" s="221">
        <f>BK151</f>
        <v>0</v>
      </c>
    </row>
    <row r="151" s="2" customFormat="1" ht="24.15" customHeight="1">
      <c r="A151" s="35"/>
      <c r="B151" s="36"/>
      <c r="C151" s="224" t="s">
        <v>7</v>
      </c>
      <c r="D151" s="224" t="s">
        <v>197</v>
      </c>
      <c r="E151" s="225" t="s">
        <v>287</v>
      </c>
      <c r="F151" s="226" t="s">
        <v>288</v>
      </c>
      <c r="G151" s="227" t="s">
        <v>289</v>
      </c>
      <c r="H151" s="228">
        <v>1</v>
      </c>
      <c r="I151" s="229"/>
      <c r="J151" s="230">
        <f>ROUND(I151*H151,2)</f>
        <v>0</v>
      </c>
      <c r="K151" s="231"/>
      <c r="L151" s="41"/>
      <c r="M151" s="249" t="s">
        <v>1</v>
      </c>
      <c r="N151" s="250" t="s">
        <v>39</v>
      </c>
      <c r="O151" s="251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290</v>
      </c>
      <c r="AT151" s="236" t="s">
        <v>197</v>
      </c>
      <c r="AU151" s="236" t="s">
        <v>83</v>
      </c>
      <c r="AY151" s="14" t="s">
        <v>195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81</v>
      </c>
      <c r="BK151" s="237">
        <f>ROUND(I151*H151,2)</f>
        <v>0</v>
      </c>
      <c r="BL151" s="14" t="s">
        <v>290</v>
      </c>
      <c r="BM151" s="236" t="s">
        <v>314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eVBbo0nOHMftNXh1sXg3yGMgprle29Tluij61OwuCn5At4tCWANtNrxCae9pscI8M0znM13/GLr588k9bx6RnQ==" hashValue="jWXs2+qHvRSWQVAzjQGtvvHshm+//Yj1JjnhPXgvrB5mF3ISXZjtJ9BXjc3Fxee0lDNbUKi4aZDQ9Sip9DNClg==" algorithmName="SHA-512" password="EC3B"/>
  <autoFilter ref="C124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165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Rekonstrukce vodovodu a kanalizace ve Znojmě - nám. Svobody-výkaz výměr</v>
      </c>
      <c r="F7" s="147"/>
      <c r="G7" s="147"/>
      <c r="H7" s="147"/>
      <c r="L7" s="17"/>
    </row>
    <row r="8" s="1" customFormat="1" ht="12" customHeight="1">
      <c r="B8" s="17"/>
      <c r="D8" s="147" t="s">
        <v>166</v>
      </c>
      <c r="L8" s="17"/>
    </row>
    <row r="9" s="2" customFormat="1" ht="16.5" customHeight="1">
      <c r="A9" s="35"/>
      <c r="B9" s="41"/>
      <c r="C9" s="35"/>
      <c r="D9" s="35"/>
      <c r="E9" s="148" t="s">
        <v>315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168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30" customHeight="1">
      <c r="A11" s="35"/>
      <c r="B11" s="41"/>
      <c r="C11" s="35"/>
      <c r="D11" s="35"/>
      <c r="E11" s="149" t="s">
        <v>316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21. 1. 2025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ROUND(J125,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ROUND((SUM(BE125:BE151)),  2)</f>
        <v>0</v>
      </c>
      <c r="G35" s="35"/>
      <c r="H35" s="35"/>
      <c r="I35" s="161">
        <v>0.20999999999999999</v>
      </c>
      <c r="J35" s="160">
        <f>ROUND(((SUM(BE125:BE151))*I35),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ROUND((SUM(BF125:BF151)),  2)</f>
        <v>0</v>
      </c>
      <c r="G36" s="35"/>
      <c r="H36" s="35"/>
      <c r="I36" s="161">
        <v>0.12</v>
      </c>
      <c r="J36" s="160">
        <f>ROUND(((SUM(BF125:BF151))*I36),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ROUND((SUM(BG125:BG151)),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ROUND((SUM(BH125:BH151)),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ROUND((SUM(BI125:BI151)),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170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Rekonstrukce vodovodu a kanalizace ve Znojmě - nám. Svobody-výkaz výměr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166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315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168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30" customHeight="1">
      <c r="A89" s="35"/>
      <c r="B89" s="36"/>
      <c r="C89" s="37"/>
      <c r="D89" s="37"/>
      <c r="E89" s="73" t="str">
        <f>E11</f>
        <v>01 - Kanalizační přípojka pro p.č. 1553/2-dl.7,3 m-zemní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Znojmo</v>
      </c>
      <c r="G91" s="37"/>
      <c r="H91" s="37"/>
      <c r="I91" s="29" t="s">
        <v>22</v>
      </c>
      <c r="J91" s="76" t="str">
        <f>IF(J14="","",J14)</f>
        <v>21. 1. 2025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171</v>
      </c>
      <c r="D96" s="182"/>
      <c r="E96" s="182"/>
      <c r="F96" s="182"/>
      <c r="G96" s="182"/>
      <c r="H96" s="182"/>
      <c r="I96" s="182"/>
      <c r="J96" s="183" t="s">
        <v>172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173</v>
      </c>
      <c r="D98" s="37"/>
      <c r="E98" s="37"/>
      <c r="F98" s="37"/>
      <c r="G98" s="37"/>
      <c r="H98" s="37"/>
      <c r="I98" s="37"/>
      <c r="J98" s="107">
        <f>J125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174</v>
      </c>
    </row>
    <row r="99" s="9" customFormat="1" ht="24.96" customHeight="1">
      <c r="A99" s="9"/>
      <c r="B99" s="185"/>
      <c r="C99" s="186"/>
      <c r="D99" s="187" t="s">
        <v>175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176</v>
      </c>
      <c r="E100" s="193"/>
      <c r="F100" s="193"/>
      <c r="G100" s="193"/>
      <c r="H100" s="193"/>
      <c r="I100" s="193"/>
      <c r="J100" s="194">
        <f>J127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177</v>
      </c>
      <c r="E101" s="193"/>
      <c r="F101" s="193"/>
      <c r="G101" s="193"/>
      <c r="H101" s="193"/>
      <c r="I101" s="193"/>
      <c r="J101" s="194">
        <f>J146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5"/>
      <c r="C102" s="186"/>
      <c r="D102" s="187" t="s">
        <v>178</v>
      </c>
      <c r="E102" s="188"/>
      <c r="F102" s="188"/>
      <c r="G102" s="188"/>
      <c r="H102" s="188"/>
      <c r="I102" s="188"/>
      <c r="J102" s="189">
        <f>J149</f>
        <v>0</v>
      </c>
      <c r="K102" s="186"/>
      <c r="L102" s="19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1"/>
      <c r="C103" s="130"/>
      <c r="D103" s="192" t="s">
        <v>179</v>
      </c>
      <c r="E103" s="193"/>
      <c r="F103" s="193"/>
      <c r="G103" s="193"/>
      <c r="H103" s="193"/>
      <c r="I103" s="193"/>
      <c r="J103" s="194">
        <f>J150</f>
        <v>0</v>
      </c>
      <c r="K103" s="130"/>
      <c r="L103" s="19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180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6.25" customHeight="1">
      <c r="A113" s="35"/>
      <c r="B113" s="36"/>
      <c r="C113" s="37"/>
      <c r="D113" s="37"/>
      <c r="E113" s="180" t="str">
        <f>E7</f>
        <v>Rekonstrukce vodovodu a kanalizace ve Znojmě - nám. Svobody-výkaz výměr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" customFormat="1" ht="12" customHeight="1">
      <c r="B114" s="18"/>
      <c r="C114" s="29" t="s">
        <v>166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0" t="s">
        <v>315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168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30" customHeight="1">
      <c r="A117" s="35"/>
      <c r="B117" s="36"/>
      <c r="C117" s="37"/>
      <c r="D117" s="37"/>
      <c r="E117" s="73" t="str">
        <f>E11</f>
        <v>01 - Kanalizační přípojka pro p.č. 1553/2-dl.7,3 m-zemní práce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F14</f>
        <v>Znojmo</v>
      </c>
      <c r="G119" s="37"/>
      <c r="H119" s="37"/>
      <c r="I119" s="29" t="s">
        <v>22</v>
      </c>
      <c r="J119" s="76" t="str">
        <f>IF(J14="","",J14)</f>
        <v>21. 1. 2025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E17</f>
        <v xml:space="preserve"> </v>
      </c>
      <c r="G121" s="37"/>
      <c r="H121" s="37"/>
      <c r="I121" s="29" t="s">
        <v>30</v>
      </c>
      <c r="J121" s="33" t="str">
        <f>E23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IF(E20="","",E20)</f>
        <v>Vyplň údaj</v>
      </c>
      <c r="G122" s="37"/>
      <c r="H122" s="37"/>
      <c r="I122" s="29" t="s">
        <v>32</v>
      </c>
      <c r="J122" s="33" t="str">
        <f>E26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96"/>
      <c r="B124" s="197"/>
      <c r="C124" s="198" t="s">
        <v>181</v>
      </c>
      <c r="D124" s="199" t="s">
        <v>59</v>
      </c>
      <c r="E124" s="199" t="s">
        <v>55</v>
      </c>
      <c r="F124" s="199" t="s">
        <v>56</v>
      </c>
      <c r="G124" s="199" t="s">
        <v>182</v>
      </c>
      <c r="H124" s="199" t="s">
        <v>183</v>
      </c>
      <c r="I124" s="199" t="s">
        <v>184</v>
      </c>
      <c r="J124" s="200" t="s">
        <v>172</v>
      </c>
      <c r="K124" s="201" t="s">
        <v>185</v>
      </c>
      <c r="L124" s="202"/>
      <c r="M124" s="97" t="s">
        <v>1</v>
      </c>
      <c r="N124" s="98" t="s">
        <v>38</v>
      </c>
      <c r="O124" s="98" t="s">
        <v>186</v>
      </c>
      <c r="P124" s="98" t="s">
        <v>187</v>
      </c>
      <c r="Q124" s="98" t="s">
        <v>188</v>
      </c>
      <c r="R124" s="98" t="s">
        <v>189</v>
      </c>
      <c r="S124" s="98" t="s">
        <v>190</v>
      </c>
      <c r="T124" s="99" t="s">
        <v>191</v>
      </c>
      <c r="U124" s="196"/>
      <c r="V124" s="196"/>
      <c r="W124" s="196"/>
      <c r="X124" s="196"/>
      <c r="Y124" s="196"/>
      <c r="Z124" s="196"/>
      <c r="AA124" s="196"/>
      <c r="AB124" s="196"/>
      <c r="AC124" s="196"/>
      <c r="AD124" s="196"/>
      <c r="AE124" s="196"/>
    </row>
    <row r="125" s="2" customFormat="1" ht="22.8" customHeight="1">
      <c r="A125" s="35"/>
      <c r="B125" s="36"/>
      <c r="C125" s="104" t="s">
        <v>192</v>
      </c>
      <c r="D125" s="37"/>
      <c r="E125" s="37"/>
      <c r="F125" s="37"/>
      <c r="G125" s="37"/>
      <c r="H125" s="37"/>
      <c r="I125" s="37"/>
      <c r="J125" s="203">
        <f>BK125</f>
        <v>0</v>
      </c>
      <c r="K125" s="37"/>
      <c r="L125" s="41"/>
      <c r="M125" s="100"/>
      <c r="N125" s="204"/>
      <c r="O125" s="101"/>
      <c r="P125" s="205">
        <f>P126+P149</f>
        <v>0</v>
      </c>
      <c r="Q125" s="101"/>
      <c r="R125" s="205">
        <f>R126+R149</f>
        <v>30.956608259999999</v>
      </c>
      <c r="S125" s="101"/>
      <c r="T125" s="206">
        <f>T126+T149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73</v>
      </c>
      <c r="AU125" s="14" t="s">
        <v>174</v>
      </c>
      <c r="BK125" s="207">
        <f>BK126+BK149</f>
        <v>0</v>
      </c>
    </row>
    <row r="126" s="12" customFormat="1" ht="25.92" customHeight="1">
      <c r="A126" s="12"/>
      <c r="B126" s="208"/>
      <c r="C126" s="209"/>
      <c r="D126" s="210" t="s">
        <v>73</v>
      </c>
      <c r="E126" s="211" t="s">
        <v>193</v>
      </c>
      <c r="F126" s="211" t="s">
        <v>194</v>
      </c>
      <c r="G126" s="209"/>
      <c r="H126" s="209"/>
      <c r="I126" s="212"/>
      <c r="J126" s="213">
        <f>BK126</f>
        <v>0</v>
      </c>
      <c r="K126" s="209"/>
      <c r="L126" s="214"/>
      <c r="M126" s="215"/>
      <c r="N126" s="216"/>
      <c r="O126" s="216"/>
      <c r="P126" s="217">
        <f>P127+P146</f>
        <v>0</v>
      </c>
      <c r="Q126" s="216"/>
      <c r="R126" s="217">
        <f>R127+R146</f>
        <v>30.956608259999999</v>
      </c>
      <c r="S126" s="216"/>
      <c r="T126" s="218">
        <f>T127+T146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9" t="s">
        <v>81</v>
      </c>
      <c r="AT126" s="220" t="s">
        <v>73</v>
      </c>
      <c r="AU126" s="220" t="s">
        <v>74</v>
      </c>
      <c r="AY126" s="219" t="s">
        <v>195</v>
      </c>
      <c r="BK126" s="221">
        <f>BK127+BK146</f>
        <v>0</v>
      </c>
    </row>
    <row r="127" s="12" customFormat="1" ht="22.8" customHeight="1">
      <c r="A127" s="12"/>
      <c r="B127" s="208"/>
      <c r="C127" s="209"/>
      <c r="D127" s="210" t="s">
        <v>73</v>
      </c>
      <c r="E127" s="222" t="s">
        <v>81</v>
      </c>
      <c r="F127" s="222" t="s">
        <v>196</v>
      </c>
      <c r="G127" s="209"/>
      <c r="H127" s="209"/>
      <c r="I127" s="212"/>
      <c r="J127" s="223">
        <f>BK127</f>
        <v>0</v>
      </c>
      <c r="K127" s="209"/>
      <c r="L127" s="214"/>
      <c r="M127" s="215"/>
      <c r="N127" s="216"/>
      <c r="O127" s="216"/>
      <c r="P127" s="217">
        <f>SUM(P128:P145)</f>
        <v>0</v>
      </c>
      <c r="Q127" s="216"/>
      <c r="R127" s="217">
        <f>SUM(R128:R145)</f>
        <v>24.316955</v>
      </c>
      <c r="S127" s="216"/>
      <c r="T127" s="218">
        <f>SUM(T128:T145)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9" t="s">
        <v>81</v>
      </c>
      <c r="AT127" s="220" t="s">
        <v>73</v>
      </c>
      <c r="AU127" s="220" t="s">
        <v>81</v>
      </c>
      <c r="AY127" s="219" t="s">
        <v>195</v>
      </c>
      <c r="BK127" s="221">
        <f>SUM(BK128:BK145)</f>
        <v>0</v>
      </c>
    </row>
    <row r="128" s="2" customFormat="1" ht="24.15" customHeight="1">
      <c r="A128" s="35"/>
      <c r="B128" s="36"/>
      <c r="C128" s="224" t="s">
        <v>81</v>
      </c>
      <c r="D128" s="224" t="s">
        <v>197</v>
      </c>
      <c r="E128" s="225" t="s">
        <v>198</v>
      </c>
      <c r="F128" s="226" t="s">
        <v>199</v>
      </c>
      <c r="G128" s="227" t="s">
        <v>200</v>
      </c>
      <c r="H128" s="228">
        <v>1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39</v>
      </c>
      <c r="O128" s="88"/>
      <c r="P128" s="234">
        <f>O128*H128</f>
        <v>0</v>
      </c>
      <c r="Q128" s="234">
        <v>0.017500000000000002</v>
      </c>
      <c r="R128" s="234">
        <f>Q128*H128</f>
        <v>0.017500000000000002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201</v>
      </c>
      <c r="AT128" s="236" t="s">
        <v>197</v>
      </c>
      <c r="AU128" s="236" t="s">
        <v>83</v>
      </c>
      <c r="AY128" s="14" t="s">
        <v>195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201</v>
      </c>
      <c r="BM128" s="236" t="s">
        <v>317</v>
      </c>
    </row>
    <row r="129" s="2" customFormat="1" ht="24.15" customHeight="1">
      <c r="A129" s="35"/>
      <c r="B129" s="36"/>
      <c r="C129" s="224" t="s">
        <v>83</v>
      </c>
      <c r="D129" s="224" t="s">
        <v>197</v>
      </c>
      <c r="E129" s="225" t="s">
        <v>203</v>
      </c>
      <c r="F129" s="226" t="s">
        <v>204</v>
      </c>
      <c r="G129" s="227" t="s">
        <v>205</v>
      </c>
      <c r="H129" s="228">
        <v>7.5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39</v>
      </c>
      <c r="O129" s="88"/>
      <c r="P129" s="234">
        <f>O129*H129</f>
        <v>0</v>
      </c>
      <c r="Q129" s="234">
        <v>3.0000000000000001E-05</v>
      </c>
      <c r="R129" s="234">
        <f>Q129*H129</f>
        <v>0.00022499999999999999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201</v>
      </c>
      <c r="AT129" s="236" t="s">
        <v>197</v>
      </c>
      <c r="AU129" s="236" t="s">
        <v>83</v>
      </c>
      <c r="AY129" s="14" t="s">
        <v>195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201</v>
      </c>
      <c r="BM129" s="236" t="s">
        <v>318</v>
      </c>
    </row>
    <row r="130" s="2" customFormat="1" ht="24.15" customHeight="1">
      <c r="A130" s="35"/>
      <c r="B130" s="36"/>
      <c r="C130" s="224" t="s">
        <v>207</v>
      </c>
      <c r="D130" s="224" t="s">
        <v>197</v>
      </c>
      <c r="E130" s="225" t="s">
        <v>208</v>
      </c>
      <c r="F130" s="226" t="s">
        <v>209</v>
      </c>
      <c r="G130" s="227" t="s">
        <v>210</v>
      </c>
      <c r="H130" s="228">
        <v>1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39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201</v>
      </c>
      <c r="AT130" s="236" t="s">
        <v>197</v>
      </c>
      <c r="AU130" s="236" t="s">
        <v>83</v>
      </c>
      <c r="AY130" s="14" t="s">
        <v>195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201</v>
      </c>
      <c r="BM130" s="236" t="s">
        <v>319</v>
      </c>
    </row>
    <row r="131" s="2" customFormat="1" ht="33" customHeight="1">
      <c r="A131" s="35"/>
      <c r="B131" s="36"/>
      <c r="C131" s="224" t="s">
        <v>201</v>
      </c>
      <c r="D131" s="224" t="s">
        <v>197</v>
      </c>
      <c r="E131" s="225" t="s">
        <v>212</v>
      </c>
      <c r="F131" s="226" t="s">
        <v>213</v>
      </c>
      <c r="G131" s="227" t="s">
        <v>214</v>
      </c>
      <c r="H131" s="228">
        <v>11.388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39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201</v>
      </c>
      <c r="AT131" s="236" t="s">
        <v>197</v>
      </c>
      <c r="AU131" s="236" t="s">
        <v>83</v>
      </c>
      <c r="AY131" s="14" t="s">
        <v>195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201</v>
      </c>
      <c r="BM131" s="236" t="s">
        <v>320</v>
      </c>
    </row>
    <row r="132" s="2" customFormat="1" ht="33" customHeight="1">
      <c r="A132" s="35"/>
      <c r="B132" s="36"/>
      <c r="C132" s="224" t="s">
        <v>216</v>
      </c>
      <c r="D132" s="224" t="s">
        <v>197</v>
      </c>
      <c r="E132" s="225" t="s">
        <v>217</v>
      </c>
      <c r="F132" s="226" t="s">
        <v>218</v>
      </c>
      <c r="G132" s="227" t="s">
        <v>214</v>
      </c>
      <c r="H132" s="228">
        <v>14.234999999999999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39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201</v>
      </c>
      <c r="AT132" s="236" t="s">
        <v>197</v>
      </c>
      <c r="AU132" s="236" t="s">
        <v>83</v>
      </c>
      <c r="AY132" s="14" t="s">
        <v>195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201</v>
      </c>
      <c r="BM132" s="236" t="s">
        <v>321</v>
      </c>
    </row>
    <row r="133" s="2" customFormat="1" ht="33" customHeight="1">
      <c r="A133" s="35"/>
      <c r="B133" s="36"/>
      <c r="C133" s="224" t="s">
        <v>220</v>
      </c>
      <c r="D133" s="224" t="s">
        <v>197</v>
      </c>
      <c r="E133" s="225" t="s">
        <v>221</v>
      </c>
      <c r="F133" s="226" t="s">
        <v>222</v>
      </c>
      <c r="G133" s="227" t="s">
        <v>214</v>
      </c>
      <c r="H133" s="228">
        <v>2.847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39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201</v>
      </c>
      <c r="AT133" s="236" t="s">
        <v>197</v>
      </c>
      <c r="AU133" s="236" t="s">
        <v>83</v>
      </c>
      <c r="AY133" s="14" t="s">
        <v>195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201</v>
      </c>
      <c r="BM133" s="236" t="s">
        <v>322</v>
      </c>
    </row>
    <row r="134" s="2" customFormat="1" ht="24.15" customHeight="1">
      <c r="A134" s="35"/>
      <c r="B134" s="36"/>
      <c r="C134" s="224" t="s">
        <v>224</v>
      </c>
      <c r="D134" s="224" t="s">
        <v>197</v>
      </c>
      <c r="E134" s="225" t="s">
        <v>225</v>
      </c>
      <c r="F134" s="226" t="s">
        <v>226</v>
      </c>
      <c r="G134" s="227" t="s">
        <v>214</v>
      </c>
      <c r="H134" s="228">
        <v>14.234999999999999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39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201</v>
      </c>
      <c r="AT134" s="236" t="s">
        <v>197</v>
      </c>
      <c r="AU134" s="236" t="s">
        <v>83</v>
      </c>
      <c r="AY134" s="14" t="s">
        <v>195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201</v>
      </c>
      <c r="BM134" s="236" t="s">
        <v>323</v>
      </c>
    </row>
    <row r="135" s="2" customFormat="1" ht="24.15" customHeight="1">
      <c r="A135" s="35"/>
      <c r="B135" s="36"/>
      <c r="C135" s="224" t="s">
        <v>228</v>
      </c>
      <c r="D135" s="224" t="s">
        <v>197</v>
      </c>
      <c r="E135" s="225" t="s">
        <v>229</v>
      </c>
      <c r="F135" s="226" t="s">
        <v>230</v>
      </c>
      <c r="G135" s="227" t="s">
        <v>231</v>
      </c>
      <c r="H135" s="228">
        <v>43.799999999999997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39</v>
      </c>
      <c r="O135" s="88"/>
      <c r="P135" s="234">
        <f>O135*H135</f>
        <v>0</v>
      </c>
      <c r="Q135" s="234">
        <v>0.00084999999999999995</v>
      </c>
      <c r="R135" s="234">
        <f>Q135*H135</f>
        <v>0.037229999999999992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201</v>
      </c>
      <c r="AT135" s="236" t="s">
        <v>197</v>
      </c>
      <c r="AU135" s="236" t="s">
        <v>83</v>
      </c>
      <c r="AY135" s="14" t="s">
        <v>195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201</v>
      </c>
      <c r="BM135" s="236" t="s">
        <v>324</v>
      </c>
    </row>
    <row r="136" s="2" customFormat="1" ht="24.15" customHeight="1">
      <c r="A136" s="35"/>
      <c r="B136" s="36"/>
      <c r="C136" s="224" t="s">
        <v>233</v>
      </c>
      <c r="D136" s="224" t="s">
        <v>197</v>
      </c>
      <c r="E136" s="225" t="s">
        <v>234</v>
      </c>
      <c r="F136" s="226" t="s">
        <v>235</v>
      </c>
      <c r="G136" s="227" t="s">
        <v>231</v>
      </c>
      <c r="H136" s="228">
        <v>43.799999999999997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39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201</v>
      </c>
      <c r="AT136" s="236" t="s">
        <v>197</v>
      </c>
      <c r="AU136" s="236" t="s">
        <v>83</v>
      </c>
      <c r="AY136" s="14" t="s">
        <v>195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201</v>
      </c>
      <c r="BM136" s="236" t="s">
        <v>325</v>
      </c>
    </row>
    <row r="137" s="2" customFormat="1" ht="37.8" customHeight="1">
      <c r="A137" s="35"/>
      <c r="B137" s="36"/>
      <c r="C137" s="224" t="s">
        <v>237</v>
      </c>
      <c r="D137" s="224" t="s">
        <v>197</v>
      </c>
      <c r="E137" s="225" t="s">
        <v>238</v>
      </c>
      <c r="F137" s="226" t="s">
        <v>239</v>
      </c>
      <c r="G137" s="227" t="s">
        <v>214</v>
      </c>
      <c r="H137" s="228">
        <v>20.347999999999999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39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201</v>
      </c>
      <c r="AT137" s="236" t="s">
        <v>197</v>
      </c>
      <c r="AU137" s="236" t="s">
        <v>83</v>
      </c>
      <c r="AY137" s="14" t="s">
        <v>195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201</v>
      </c>
      <c r="BM137" s="236" t="s">
        <v>326</v>
      </c>
    </row>
    <row r="138" s="2" customFormat="1" ht="37.8" customHeight="1">
      <c r="A138" s="35"/>
      <c r="B138" s="36"/>
      <c r="C138" s="224" t="s">
        <v>241</v>
      </c>
      <c r="D138" s="224" t="s">
        <v>197</v>
      </c>
      <c r="E138" s="225" t="s">
        <v>242</v>
      </c>
      <c r="F138" s="226" t="s">
        <v>243</v>
      </c>
      <c r="G138" s="227" t="s">
        <v>214</v>
      </c>
      <c r="H138" s="228">
        <v>8.1219999999999999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39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201</v>
      </c>
      <c r="AT138" s="236" t="s">
        <v>197</v>
      </c>
      <c r="AU138" s="236" t="s">
        <v>83</v>
      </c>
      <c r="AY138" s="14" t="s">
        <v>195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201</v>
      </c>
      <c r="BM138" s="236" t="s">
        <v>327</v>
      </c>
    </row>
    <row r="139" s="2" customFormat="1" ht="24.15" customHeight="1">
      <c r="A139" s="35"/>
      <c r="B139" s="36"/>
      <c r="C139" s="224" t="s">
        <v>8</v>
      </c>
      <c r="D139" s="224" t="s">
        <v>197</v>
      </c>
      <c r="E139" s="225" t="s">
        <v>245</v>
      </c>
      <c r="F139" s="226" t="s">
        <v>246</v>
      </c>
      <c r="G139" s="227" t="s">
        <v>214</v>
      </c>
      <c r="H139" s="228">
        <v>20.347999999999999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39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201</v>
      </c>
      <c r="AT139" s="236" t="s">
        <v>197</v>
      </c>
      <c r="AU139" s="236" t="s">
        <v>83</v>
      </c>
      <c r="AY139" s="14" t="s">
        <v>195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201</v>
      </c>
      <c r="BM139" s="236" t="s">
        <v>328</v>
      </c>
    </row>
    <row r="140" s="2" customFormat="1" ht="33" customHeight="1">
      <c r="A140" s="35"/>
      <c r="B140" s="36"/>
      <c r="C140" s="224" t="s">
        <v>248</v>
      </c>
      <c r="D140" s="224" t="s">
        <v>197</v>
      </c>
      <c r="E140" s="225" t="s">
        <v>249</v>
      </c>
      <c r="F140" s="226" t="s">
        <v>250</v>
      </c>
      <c r="G140" s="227" t="s">
        <v>251</v>
      </c>
      <c r="H140" s="228">
        <v>12.994999999999999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39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201</v>
      </c>
      <c r="AT140" s="236" t="s">
        <v>197</v>
      </c>
      <c r="AU140" s="236" t="s">
        <v>83</v>
      </c>
      <c r="AY140" s="14" t="s">
        <v>195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201</v>
      </c>
      <c r="BM140" s="236" t="s">
        <v>329</v>
      </c>
    </row>
    <row r="141" s="2" customFormat="1" ht="16.5" customHeight="1">
      <c r="A141" s="35"/>
      <c r="B141" s="36"/>
      <c r="C141" s="224" t="s">
        <v>253</v>
      </c>
      <c r="D141" s="224" t="s">
        <v>197</v>
      </c>
      <c r="E141" s="225" t="s">
        <v>254</v>
      </c>
      <c r="F141" s="226" t="s">
        <v>255</v>
      </c>
      <c r="G141" s="227" t="s">
        <v>214</v>
      </c>
      <c r="H141" s="228">
        <v>8.1219999999999999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39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201</v>
      </c>
      <c r="AT141" s="236" t="s">
        <v>197</v>
      </c>
      <c r="AU141" s="236" t="s">
        <v>83</v>
      </c>
      <c r="AY141" s="14" t="s">
        <v>195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201</v>
      </c>
      <c r="BM141" s="236" t="s">
        <v>330</v>
      </c>
    </row>
    <row r="142" s="2" customFormat="1" ht="24.15" customHeight="1">
      <c r="A142" s="35"/>
      <c r="B142" s="36"/>
      <c r="C142" s="224" t="s">
        <v>257</v>
      </c>
      <c r="D142" s="224" t="s">
        <v>197</v>
      </c>
      <c r="E142" s="225" t="s">
        <v>258</v>
      </c>
      <c r="F142" s="226" t="s">
        <v>259</v>
      </c>
      <c r="G142" s="227" t="s">
        <v>214</v>
      </c>
      <c r="H142" s="228">
        <v>20.347999999999999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39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201</v>
      </c>
      <c r="AT142" s="236" t="s">
        <v>197</v>
      </c>
      <c r="AU142" s="236" t="s">
        <v>83</v>
      </c>
      <c r="AY142" s="14" t="s">
        <v>195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201</v>
      </c>
      <c r="BM142" s="236" t="s">
        <v>331</v>
      </c>
    </row>
    <row r="143" s="2" customFormat="1" ht="16.5" customHeight="1">
      <c r="A143" s="35"/>
      <c r="B143" s="36"/>
      <c r="C143" s="238" t="s">
        <v>261</v>
      </c>
      <c r="D143" s="238" t="s">
        <v>262</v>
      </c>
      <c r="E143" s="239" t="s">
        <v>263</v>
      </c>
      <c r="F143" s="240" t="s">
        <v>264</v>
      </c>
      <c r="G143" s="241" t="s">
        <v>251</v>
      </c>
      <c r="H143" s="242">
        <v>16.277999999999999</v>
      </c>
      <c r="I143" s="243"/>
      <c r="J143" s="244">
        <f>ROUND(I143*H143,2)</f>
        <v>0</v>
      </c>
      <c r="K143" s="245"/>
      <c r="L143" s="246"/>
      <c r="M143" s="247" t="s">
        <v>1</v>
      </c>
      <c r="N143" s="248" t="s">
        <v>39</v>
      </c>
      <c r="O143" s="88"/>
      <c r="P143" s="234">
        <f>O143*H143</f>
        <v>0</v>
      </c>
      <c r="Q143" s="234">
        <v>1</v>
      </c>
      <c r="R143" s="234">
        <f>Q143*H143</f>
        <v>16.277999999999999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228</v>
      </c>
      <c r="AT143" s="236" t="s">
        <v>262</v>
      </c>
      <c r="AU143" s="236" t="s">
        <v>83</v>
      </c>
      <c r="AY143" s="14" t="s">
        <v>195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201</v>
      </c>
      <c r="BM143" s="236" t="s">
        <v>332</v>
      </c>
    </row>
    <row r="144" s="2" customFormat="1" ht="24.15" customHeight="1">
      <c r="A144" s="35"/>
      <c r="B144" s="36"/>
      <c r="C144" s="224" t="s">
        <v>266</v>
      </c>
      <c r="D144" s="224" t="s">
        <v>197</v>
      </c>
      <c r="E144" s="225" t="s">
        <v>267</v>
      </c>
      <c r="F144" s="226" t="s">
        <v>268</v>
      </c>
      <c r="G144" s="227" t="s">
        <v>214</v>
      </c>
      <c r="H144" s="228">
        <v>4.9900000000000002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39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201</v>
      </c>
      <c r="AT144" s="236" t="s">
        <v>197</v>
      </c>
      <c r="AU144" s="236" t="s">
        <v>83</v>
      </c>
      <c r="AY144" s="14" t="s">
        <v>195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201</v>
      </c>
      <c r="BM144" s="236" t="s">
        <v>333</v>
      </c>
    </row>
    <row r="145" s="2" customFormat="1" ht="16.5" customHeight="1">
      <c r="A145" s="35"/>
      <c r="B145" s="36"/>
      <c r="C145" s="238" t="s">
        <v>270</v>
      </c>
      <c r="D145" s="238" t="s">
        <v>262</v>
      </c>
      <c r="E145" s="239" t="s">
        <v>271</v>
      </c>
      <c r="F145" s="240" t="s">
        <v>272</v>
      </c>
      <c r="G145" s="241" t="s">
        <v>251</v>
      </c>
      <c r="H145" s="242">
        <v>7.984</v>
      </c>
      <c r="I145" s="243"/>
      <c r="J145" s="244">
        <f>ROUND(I145*H145,2)</f>
        <v>0</v>
      </c>
      <c r="K145" s="245"/>
      <c r="L145" s="246"/>
      <c r="M145" s="247" t="s">
        <v>1</v>
      </c>
      <c r="N145" s="248" t="s">
        <v>39</v>
      </c>
      <c r="O145" s="88"/>
      <c r="P145" s="234">
        <f>O145*H145</f>
        <v>0</v>
      </c>
      <c r="Q145" s="234">
        <v>1</v>
      </c>
      <c r="R145" s="234">
        <f>Q145*H145</f>
        <v>7.984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228</v>
      </c>
      <c r="AT145" s="236" t="s">
        <v>262</v>
      </c>
      <c r="AU145" s="236" t="s">
        <v>83</v>
      </c>
      <c r="AY145" s="14" t="s">
        <v>195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201</v>
      </c>
      <c r="BM145" s="236" t="s">
        <v>334</v>
      </c>
    </row>
    <row r="146" s="12" customFormat="1" ht="22.8" customHeight="1">
      <c r="A146" s="12"/>
      <c r="B146" s="208"/>
      <c r="C146" s="209"/>
      <c r="D146" s="210" t="s">
        <v>73</v>
      </c>
      <c r="E146" s="222" t="s">
        <v>201</v>
      </c>
      <c r="F146" s="222" t="s">
        <v>274</v>
      </c>
      <c r="G146" s="209"/>
      <c r="H146" s="209"/>
      <c r="I146" s="212"/>
      <c r="J146" s="223">
        <f>BK146</f>
        <v>0</v>
      </c>
      <c r="K146" s="209"/>
      <c r="L146" s="214"/>
      <c r="M146" s="215"/>
      <c r="N146" s="216"/>
      <c r="O146" s="216"/>
      <c r="P146" s="217">
        <f>SUM(P147:P148)</f>
        <v>0</v>
      </c>
      <c r="Q146" s="216"/>
      <c r="R146" s="217">
        <f>SUM(R147:R148)</f>
        <v>6.6396532599999993</v>
      </c>
      <c r="S146" s="216"/>
      <c r="T146" s="218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9" t="s">
        <v>81</v>
      </c>
      <c r="AT146" s="220" t="s">
        <v>73</v>
      </c>
      <c r="AU146" s="220" t="s">
        <v>81</v>
      </c>
      <c r="AY146" s="219" t="s">
        <v>195</v>
      </c>
      <c r="BK146" s="221">
        <f>SUM(BK147:BK148)</f>
        <v>0</v>
      </c>
    </row>
    <row r="147" s="2" customFormat="1" ht="16.5" customHeight="1">
      <c r="A147" s="35"/>
      <c r="B147" s="36"/>
      <c r="C147" s="224" t="s">
        <v>275</v>
      </c>
      <c r="D147" s="224" t="s">
        <v>197</v>
      </c>
      <c r="E147" s="225" t="s">
        <v>276</v>
      </c>
      <c r="F147" s="226" t="s">
        <v>277</v>
      </c>
      <c r="G147" s="227" t="s">
        <v>214</v>
      </c>
      <c r="H147" s="228">
        <v>0.94899999999999995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39</v>
      </c>
      <c r="O147" s="88"/>
      <c r="P147" s="234">
        <f>O147*H147</f>
        <v>0</v>
      </c>
      <c r="Q147" s="234">
        <v>1.7034</v>
      </c>
      <c r="R147" s="234">
        <f>Q147*H147</f>
        <v>1.6165266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201</v>
      </c>
      <c r="AT147" s="236" t="s">
        <v>197</v>
      </c>
      <c r="AU147" s="236" t="s">
        <v>83</v>
      </c>
      <c r="AY147" s="14" t="s">
        <v>195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201</v>
      </c>
      <c r="BM147" s="236" t="s">
        <v>335</v>
      </c>
    </row>
    <row r="148" s="2" customFormat="1" ht="24.15" customHeight="1">
      <c r="A148" s="35"/>
      <c r="B148" s="36"/>
      <c r="C148" s="224" t="s">
        <v>279</v>
      </c>
      <c r="D148" s="224" t="s">
        <v>197</v>
      </c>
      <c r="E148" s="225" t="s">
        <v>280</v>
      </c>
      <c r="F148" s="226" t="s">
        <v>281</v>
      </c>
      <c r="G148" s="227" t="s">
        <v>214</v>
      </c>
      <c r="H148" s="228">
        <v>2.1829999999999998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39</v>
      </c>
      <c r="O148" s="88"/>
      <c r="P148" s="234">
        <f>O148*H148</f>
        <v>0</v>
      </c>
      <c r="Q148" s="234">
        <v>2.3010199999999998</v>
      </c>
      <c r="R148" s="234">
        <f>Q148*H148</f>
        <v>5.0231266599999991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201</v>
      </c>
      <c r="AT148" s="236" t="s">
        <v>197</v>
      </c>
      <c r="AU148" s="236" t="s">
        <v>83</v>
      </c>
      <c r="AY148" s="14" t="s">
        <v>195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81</v>
      </c>
      <c r="BK148" s="237">
        <f>ROUND(I148*H148,2)</f>
        <v>0</v>
      </c>
      <c r="BL148" s="14" t="s">
        <v>201</v>
      </c>
      <c r="BM148" s="236" t="s">
        <v>336</v>
      </c>
    </row>
    <row r="149" s="12" customFormat="1" ht="25.92" customHeight="1">
      <c r="A149" s="12"/>
      <c r="B149" s="208"/>
      <c r="C149" s="209"/>
      <c r="D149" s="210" t="s">
        <v>73</v>
      </c>
      <c r="E149" s="211" t="s">
        <v>283</v>
      </c>
      <c r="F149" s="211" t="s">
        <v>284</v>
      </c>
      <c r="G149" s="209"/>
      <c r="H149" s="209"/>
      <c r="I149" s="212"/>
      <c r="J149" s="213">
        <f>BK149</f>
        <v>0</v>
      </c>
      <c r="K149" s="209"/>
      <c r="L149" s="214"/>
      <c r="M149" s="215"/>
      <c r="N149" s="216"/>
      <c r="O149" s="216"/>
      <c r="P149" s="217">
        <f>P150</f>
        <v>0</v>
      </c>
      <c r="Q149" s="216"/>
      <c r="R149" s="217">
        <f>R150</f>
        <v>0</v>
      </c>
      <c r="S149" s="216"/>
      <c r="T149" s="218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9" t="s">
        <v>216</v>
      </c>
      <c r="AT149" s="220" t="s">
        <v>73</v>
      </c>
      <c r="AU149" s="220" t="s">
        <v>74</v>
      </c>
      <c r="AY149" s="219" t="s">
        <v>195</v>
      </c>
      <c r="BK149" s="221">
        <f>BK150</f>
        <v>0</v>
      </c>
    </row>
    <row r="150" s="12" customFormat="1" ht="22.8" customHeight="1">
      <c r="A150" s="12"/>
      <c r="B150" s="208"/>
      <c r="C150" s="209"/>
      <c r="D150" s="210" t="s">
        <v>73</v>
      </c>
      <c r="E150" s="222" t="s">
        <v>285</v>
      </c>
      <c r="F150" s="222" t="s">
        <v>286</v>
      </c>
      <c r="G150" s="209"/>
      <c r="H150" s="209"/>
      <c r="I150" s="212"/>
      <c r="J150" s="223">
        <f>BK150</f>
        <v>0</v>
      </c>
      <c r="K150" s="209"/>
      <c r="L150" s="214"/>
      <c r="M150" s="215"/>
      <c r="N150" s="216"/>
      <c r="O150" s="216"/>
      <c r="P150" s="217">
        <f>P151</f>
        <v>0</v>
      </c>
      <c r="Q150" s="216"/>
      <c r="R150" s="217">
        <f>R151</f>
        <v>0</v>
      </c>
      <c r="S150" s="216"/>
      <c r="T150" s="218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9" t="s">
        <v>216</v>
      </c>
      <c r="AT150" s="220" t="s">
        <v>73</v>
      </c>
      <c r="AU150" s="220" t="s">
        <v>81</v>
      </c>
      <c r="AY150" s="219" t="s">
        <v>195</v>
      </c>
      <c r="BK150" s="221">
        <f>BK151</f>
        <v>0</v>
      </c>
    </row>
    <row r="151" s="2" customFormat="1" ht="24.15" customHeight="1">
      <c r="A151" s="35"/>
      <c r="B151" s="36"/>
      <c r="C151" s="224" t="s">
        <v>7</v>
      </c>
      <c r="D151" s="224" t="s">
        <v>197</v>
      </c>
      <c r="E151" s="225" t="s">
        <v>287</v>
      </c>
      <c r="F151" s="226" t="s">
        <v>288</v>
      </c>
      <c r="G151" s="227" t="s">
        <v>289</v>
      </c>
      <c r="H151" s="228">
        <v>1</v>
      </c>
      <c r="I151" s="229"/>
      <c r="J151" s="230">
        <f>ROUND(I151*H151,2)</f>
        <v>0</v>
      </c>
      <c r="K151" s="231"/>
      <c r="L151" s="41"/>
      <c r="M151" s="249" t="s">
        <v>1</v>
      </c>
      <c r="N151" s="250" t="s">
        <v>39</v>
      </c>
      <c r="O151" s="251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290</v>
      </c>
      <c r="AT151" s="236" t="s">
        <v>197</v>
      </c>
      <c r="AU151" s="236" t="s">
        <v>83</v>
      </c>
      <c r="AY151" s="14" t="s">
        <v>195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81</v>
      </c>
      <c r="BK151" s="237">
        <f>ROUND(I151*H151,2)</f>
        <v>0</v>
      </c>
      <c r="BL151" s="14" t="s">
        <v>290</v>
      </c>
      <c r="BM151" s="236" t="s">
        <v>337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bka7eiay7nov/sbUsuu/U4Pw3fHn3iEkMK01fqde6YvfNUKZeoUbe+6OU3aNrE60CyAEKtUH8MDGh32afZBOWQ==" hashValue="ltVByHjDizL5T71sxF/5rMiJz4CBEC19l/CA2yx/kR0NnFbLHK8MIkPuLSZ47td2MtWQZX/MuQmx6OWVkcSTDw==" algorithmName="SHA-512" password="EC3B"/>
  <autoFilter ref="C124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165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Rekonstrukce vodovodu a kanalizace ve Znojmě - nám. Svobody-výkaz výměr</v>
      </c>
      <c r="F7" s="147"/>
      <c r="G7" s="147"/>
      <c r="H7" s="147"/>
      <c r="L7" s="17"/>
    </row>
    <row r="8" s="1" customFormat="1" ht="12" customHeight="1">
      <c r="B8" s="17"/>
      <c r="D8" s="147" t="s">
        <v>166</v>
      </c>
      <c r="L8" s="17"/>
    </row>
    <row r="9" s="2" customFormat="1" ht="16.5" customHeight="1">
      <c r="A9" s="35"/>
      <c r="B9" s="41"/>
      <c r="C9" s="35"/>
      <c r="D9" s="35"/>
      <c r="E9" s="148" t="s">
        <v>338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168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30" customHeight="1">
      <c r="A11" s="35"/>
      <c r="B11" s="41"/>
      <c r="C11" s="35"/>
      <c r="D11" s="35"/>
      <c r="E11" s="149" t="s">
        <v>316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21. 1. 2025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ROUND(J125,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ROUND((SUM(BE125:BE151)),  2)</f>
        <v>0</v>
      </c>
      <c r="G35" s="35"/>
      <c r="H35" s="35"/>
      <c r="I35" s="161">
        <v>0.20999999999999999</v>
      </c>
      <c r="J35" s="160">
        <f>ROUND(((SUM(BE125:BE151))*I35),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ROUND((SUM(BF125:BF151)),  2)</f>
        <v>0</v>
      </c>
      <c r="G36" s="35"/>
      <c r="H36" s="35"/>
      <c r="I36" s="161">
        <v>0.12</v>
      </c>
      <c r="J36" s="160">
        <f>ROUND(((SUM(BF125:BF151))*I36),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ROUND((SUM(BG125:BG151)),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ROUND((SUM(BH125:BH151)),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ROUND((SUM(BI125:BI151)),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170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Rekonstrukce vodovodu a kanalizace ve Znojmě - nám. Svobody-výkaz výměr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166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338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168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30" customHeight="1">
      <c r="A89" s="35"/>
      <c r="B89" s="36"/>
      <c r="C89" s="37"/>
      <c r="D89" s="37"/>
      <c r="E89" s="73" t="str">
        <f>E11</f>
        <v>01 - Kanalizační přípojka pro p.č. 1553/2-dl.7,3 m-zemní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Znojmo</v>
      </c>
      <c r="G91" s="37"/>
      <c r="H91" s="37"/>
      <c r="I91" s="29" t="s">
        <v>22</v>
      </c>
      <c r="J91" s="76" t="str">
        <f>IF(J14="","",J14)</f>
        <v>21. 1. 2025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171</v>
      </c>
      <c r="D96" s="182"/>
      <c r="E96" s="182"/>
      <c r="F96" s="182"/>
      <c r="G96" s="182"/>
      <c r="H96" s="182"/>
      <c r="I96" s="182"/>
      <c r="J96" s="183" t="s">
        <v>172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173</v>
      </c>
      <c r="D98" s="37"/>
      <c r="E98" s="37"/>
      <c r="F98" s="37"/>
      <c r="G98" s="37"/>
      <c r="H98" s="37"/>
      <c r="I98" s="37"/>
      <c r="J98" s="107">
        <f>J125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174</v>
      </c>
    </row>
    <row r="99" s="9" customFormat="1" ht="24.96" customHeight="1">
      <c r="A99" s="9"/>
      <c r="B99" s="185"/>
      <c r="C99" s="186"/>
      <c r="D99" s="187" t="s">
        <v>175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176</v>
      </c>
      <c r="E100" s="193"/>
      <c r="F100" s="193"/>
      <c r="G100" s="193"/>
      <c r="H100" s="193"/>
      <c r="I100" s="193"/>
      <c r="J100" s="194">
        <f>J127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177</v>
      </c>
      <c r="E101" s="193"/>
      <c r="F101" s="193"/>
      <c r="G101" s="193"/>
      <c r="H101" s="193"/>
      <c r="I101" s="193"/>
      <c r="J101" s="194">
        <f>J146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5"/>
      <c r="C102" s="186"/>
      <c r="D102" s="187" t="s">
        <v>178</v>
      </c>
      <c r="E102" s="188"/>
      <c r="F102" s="188"/>
      <c r="G102" s="188"/>
      <c r="H102" s="188"/>
      <c r="I102" s="188"/>
      <c r="J102" s="189">
        <f>J149</f>
        <v>0</v>
      </c>
      <c r="K102" s="186"/>
      <c r="L102" s="19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1"/>
      <c r="C103" s="130"/>
      <c r="D103" s="192" t="s">
        <v>179</v>
      </c>
      <c r="E103" s="193"/>
      <c r="F103" s="193"/>
      <c r="G103" s="193"/>
      <c r="H103" s="193"/>
      <c r="I103" s="193"/>
      <c r="J103" s="194">
        <f>J150</f>
        <v>0</v>
      </c>
      <c r="K103" s="130"/>
      <c r="L103" s="19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180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6.25" customHeight="1">
      <c r="A113" s="35"/>
      <c r="B113" s="36"/>
      <c r="C113" s="37"/>
      <c r="D113" s="37"/>
      <c r="E113" s="180" t="str">
        <f>E7</f>
        <v>Rekonstrukce vodovodu a kanalizace ve Znojmě - nám. Svobody-výkaz výměr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" customFormat="1" ht="12" customHeight="1">
      <c r="B114" s="18"/>
      <c r="C114" s="29" t="s">
        <v>166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0" t="s">
        <v>338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168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30" customHeight="1">
      <c r="A117" s="35"/>
      <c r="B117" s="36"/>
      <c r="C117" s="37"/>
      <c r="D117" s="37"/>
      <c r="E117" s="73" t="str">
        <f>E11</f>
        <v>01 - Kanalizační přípojka pro p.č. 1553/2-dl.7,3 m-zemní práce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F14</f>
        <v>Znojmo</v>
      </c>
      <c r="G119" s="37"/>
      <c r="H119" s="37"/>
      <c r="I119" s="29" t="s">
        <v>22</v>
      </c>
      <c r="J119" s="76" t="str">
        <f>IF(J14="","",J14)</f>
        <v>21. 1. 2025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E17</f>
        <v xml:space="preserve"> </v>
      </c>
      <c r="G121" s="37"/>
      <c r="H121" s="37"/>
      <c r="I121" s="29" t="s">
        <v>30</v>
      </c>
      <c r="J121" s="33" t="str">
        <f>E23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IF(E20="","",E20)</f>
        <v>Vyplň údaj</v>
      </c>
      <c r="G122" s="37"/>
      <c r="H122" s="37"/>
      <c r="I122" s="29" t="s">
        <v>32</v>
      </c>
      <c r="J122" s="33" t="str">
        <f>E26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96"/>
      <c r="B124" s="197"/>
      <c r="C124" s="198" t="s">
        <v>181</v>
      </c>
      <c r="D124" s="199" t="s">
        <v>59</v>
      </c>
      <c r="E124" s="199" t="s">
        <v>55</v>
      </c>
      <c r="F124" s="199" t="s">
        <v>56</v>
      </c>
      <c r="G124" s="199" t="s">
        <v>182</v>
      </c>
      <c r="H124" s="199" t="s">
        <v>183</v>
      </c>
      <c r="I124" s="199" t="s">
        <v>184</v>
      </c>
      <c r="J124" s="200" t="s">
        <v>172</v>
      </c>
      <c r="K124" s="201" t="s">
        <v>185</v>
      </c>
      <c r="L124" s="202"/>
      <c r="M124" s="97" t="s">
        <v>1</v>
      </c>
      <c r="N124" s="98" t="s">
        <v>38</v>
      </c>
      <c r="O124" s="98" t="s">
        <v>186</v>
      </c>
      <c r="P124" s="98" t="s">
        <v>187</v>
      </c>
      <c r="Q124" s="98" t="s">
        <v>188</v>
      </c>
      <c r="R124" s="98" t="s">
        <v>189</v>
      </c>
      <c r="S124" s="98" t="s">
        <v>190</v>
      </c>
      <c r="T124" s="99" t="s">
        <v>191</v>
      </c>
      <c r="U124" s="196"/>
      <c r="V124" s="196"/>
      <c r="W124" s="196"/>
      <c r="X124" s="196"/>
      <c r="Y124" s="196"/>
      <c r="Z124" s="196"/>
      <c r="AA124" s="196"/>
      <c r="AB124" s="196"/>
      <c r="AC124" s="196"/>
      <c r="AD124" s="196"/>
      <c r="AE124" s="196"/>
    </row>
    <row r="125" s="2" customFormat="1" ht="22.8" customHeight="1">
      <c r="A125" s="35"/>
      <c r="B125" s="36"/>
      <c r="C125" s="104" t="s">
        <v>192</v>
      </c>
      <c r="D125" s="37"/>
      <c r="E125" s="37"/>
      <c r="F125" s="37"/>
      <c r="G125" s="37"/>
      <c r="H125" s="37"/>
      <c r="I125" s="37"/>
      <c r="J125" s="203">
        <f>BK125</f>
        <v>0</v>
      </c>
      <c r="K125" s="37"/>
      <c r="L125" s="41"/>
      <c r="M125" s="100"/>
      <c r="N125" s="204"/>
      <c r="O125" s="101"/>
      <c r="P125" s="205">
        <f>P126+P149</f>
        <v>0</v>
      </c>
      <c r="Q125" s="101"/>
      <c r="R125" s="205">
        <f>R126+R149</f>
        <v>30.956608259999999</v>
      </c>
      <c r="S125" s="101"/>
      <c r="T125" s="206">
        <f>T126+T149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73</v>
      </c>
      <c r="AU125" s="14" t="s">
        <v>174</v>
      </c>
      <c r="BK125" s="207">
        <f>BK126+BK149</f>
        <v>0</v>
      </c>
    </row>
    <row r="126" s="12" customFormat="1" ht="25.92" customHeight="1">
      <c r="A126" s="12"/>
      <c r="B126" s="208"/>
      <c r="C126" s="209"/>
      <c r="D126" s="210" t="s">
        <v>73</v>
      </c>
      <c r="E126" s="211" t="s">
        <v>193</v>
      </c>
      <c r="F126" s="211" t="s">
        <v>194</v>
      </c>
      <c r="G126" s="209"/>
      <c r="H126" s="209"/>
      <c r="I126" s="212"/>
      <c r="J126" s="213">
        <f>BK126</f>
        <v>0</v>
      </c>
      <c r="K126" s="209"/>
      <c r="L126" s="214"/>
      <c r="M126" s="215"/>
      <c r="N126" s="216"/>
      <c r="O126" s="216"/>
      <c r="P126" s="217">
        <f>P127+P146</f>
        <v>0</v>
      </c>
      <c r="Q126" s="216"/>
      <c r="R126" s="217">
        <f>R127+R146</f>
        <v>30.956608259999999</v>
      </c>
      <c r="S126" s="216"/>
      <c r="T126" s="218">
        <f>T127+T146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9" t="s">
        <v>81</v>
      </c>
      <c r="AT126" s="220" t="s">
        <v>73</v>
      </c>
      <c r="AU126" s="220" t="s">
        <v>74</v>
      </c>
      <c r="AY126" s="219" t="s">
        <v>195</v>
      </c>
      <c r="BK126" s="221">
        <f>BK127+BK146</f>
        <v>0</v>
      </c>
    </row>
    <row r="127" s="12" customFormat="1" ht="22.8" customHeight="1">
      <c r="A127" s="12"/>
      <c r="B127" s="208"/>
      <c r="C127" s="209"/>
      <c r="D127" s="210" t="s">
        <v>73</v>
      </c>
      <c r="E127" s="222" t="s">
        <v>81</v>
      </c>
      <c r="F127" s="222" t="s">
        <v>196</v>
      </c>
      <c r="G127" s="209"/>
      <c r="H127" s="209"/>
      <c r="I127" s="212"/>
      <c r="J127" s="223">
        <f>BK127</f>
        <v>0</v>
      </c>
      <c r="K127" s="209"/>
      <c r="L127" s="214"/>
      <c r="M127" s="215"/>
      <c r="N127" s="216"/>
      <c r="O127" s="216"/>
      <c r="P127" s="217">
        <f>SUM(P128:P145)</f>
        <v>0</v>
      </c>
      <c r="Q127" s="216"/>
      <c r="R127" s="217">
        <f>SUM(R128:R145)</f>
        <v>24.316955</v>
      </c>
      <c r="S127" s="216"/>
      <c r="T127" s="218">
        <f>SUM(T128:T145)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9" t="s">
        <v>81</v>
      </c>
      <c r="AT127" s="220" t="s">
        <v>73</v>
      </c>
      <c r="AU127" s="220" t="s">
        <v>81</v>
      </c>
      <c r="AY127" s="219" t="s">
        <v>195</v>
      </c>
      <c r="BK127" s="221">
        <f>SUM(BK128:BK145)</f>
        <v>0</v>
      </c>
    </row>
    <row r="128" s="2" customFormat="1" ht="24.15" customHeight="1">
      <c r="A128" s="35"/>
      <c r="B128" s="36"/>
      <c r="C128" s="224" t="s">
        <v>81</v>
      </c>
      <c r="D128" s="224" t="s">
        <v>197</v>
      </c>
      <c r="E128" s="225" t="s">
        <v>198</v>
      </c>
      <c r="F128" s="226" t="s">
        <v>199</v>
      </c>
      <c r="G128" s="227" t="s">
        <v>200</v>
      </c>
      <c r="H128" s="228">
        <v>1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39</v>
      </c>
      <c r="O128" s="88"/>
      <c r="P128" s="234">
        <f>O128*H128</f>
        <v>0</v>
      </c>
      <c r="Q128" s="234">
        <v>0.017500000000000002</v>
      </c>
      <c r="R128" s="234">
        <f>Q128*H128</f>
        <v>0.017500000000000002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201</v>
      </c>
      <c r="AT128" s="236" t="s">
        <v>197</v>
      </c>
      <c r="AU128" s="236" t="s">
        <v>83</v>
      </c>
      <c r="AY128" s="14" t="s">
        <v>195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201</v>
      </c>
      <c r="BM128" s="236" t="s">
        <v>339</v>
      </c>
    </row>
    <row r="129" s="2" customFormat="1" ht="24.15" customHeight="1">
      <c r="A129" s="35"/>
      <c r="B129" s="36"/>
      <c r="C129" s="224" t="s">
        <v>83</v>
      </c>
      <c r="D129" s="224" t="s">
        <v>197</v>
      </c>
      <c r="E129" s="225" t="s">
        <v>203</v>
      </c>
      <c r="F129" s="226" t="s">
        <v>204</v>
      </c>
      <c r="G129" s="227" t="s">
        <v>205</v>
      </c>
      <c r="H129" s="228">
        <v>7.5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39</v>
      </c>
      <c r="O129" s="88"/>
      <c r="P129" s="234">
        <f>O129*H129</f>
        <v>0</v>
      </c>
      <c r="Q129" s="234">
        <v>3.0000000000000001E-05</v>
      </c>
      <c r="R129" s="234">
        <f>Q129*H129</f>
        <v>0.00022499999999999999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201</v>
      </c>
      <c r="AT129" s="236" t="s">
        <v>197</v>
      </c>
      <c r="AU129" s="236" t="s">
        <v>83</v>
      </c>
      <c r="AY129" s="14" t="s">
        <v>195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201</v>
      </c>
      <c r="BM129" s="236" t="s">
        <v>340</v>
      </c>
    </row>
    <row r="130" s="2" customFormat="1" ht="24.15" customHeight="1">
      <c r="A130" s="35"/>
      <c r="B130" s="36"/>
      <c r="C130" s="224" t="s">
        <v>207</v>
      </c>
      <c r="D130" s="224" t="s">
        <v>197</v>
      </c>
      <c r="E130" s="225" t="s">
        <v>208</v>
      </c>
      <c r="F130" s="226" t="s">
        <v>209</v>
      </c>
      <c r="G130" s="227" t="s">
        <v>210</v>
      </c>
      <c r="H130" s="228">
        <v>1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39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201</v>
      </c>
      <c r="AT130" s="236" t="s">
        <v>197</v>
      </c>
      <c r="AU130" s="236" t="s">
        <v>83</v>
      </c>
      <c r="AY130" s="14" t="s">
        <v>195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201</v>
      </c>
      <c r="BM130" s="236" t="s">
        <v>341</v>
      </c>
    </row>
    <row r="131" s="2" customFormat="1" ht="33" customHeight="1">
      <c r="A131" s="35"/>
      <c r="B131" s="36"/>
      <c r="C131" s="224" t="s">
        <v>201</v>
      </c>
      <c r="D131" s="224" t="s">
        <v>197</v>
      </c>
      <c r="E131" s="225" t="s">
        <v>212</v>
      </c>
      <c r="F131" s="226" t="s">
        <v>213</v>
      </c>
      <c r="G131" s="227" t="s">
        <v>214</v>
      </c>
      <c r="H131" s="228">
        <v>11.388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39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201</v>
      </c>
      <c r="AT131" s="236" t="s">
        <v>197</v>
      </c>
      <c r="AU131" s="236" t="s">
        <v>83</v>
      </c>
      <c r="AY131" s="14" t="s">
        <v>195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201</v>
      </c>
      <c r="BM131" s="236" t="s">
        <v>342</v>
      </c>
    </row>
    <row r="132" s="2" customFormat="1" ht="33" customHeight="1">
      <c r="A132" s="35"/>
      <c r="B132" s="36"/>
      <c r="C132" s="224" t="s">
        <v>216</v>
      </c>
      <c r="D132" s="224" t="s">
        <v>197</v>
      </c>
      <c r="E132" s="225" t="s">
        <v>217</v>
      </c>
      <c r="F132" s="226" t="s">
        <v>218</v>
      </c>
      <c r="G132" s="227" t="s">
        <v>214</v>
      </c>
      <c r="H132" s="228">
        <v>14.234999999999999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39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201</v>
      </c>
      <c r="AT132" s="236" t="s">
        <v>197</v>
      </c>
      <c r="AU132" s="236" t="s">
        <v>83</v>
      </c>
      <c r="AY132" s="14" t="s">
        <v>195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201</v>
      </c>
      <c r="BM132" s="236" t="s">
        <v>343</v>
      </c>
    </row>
    <row r="133" s="2" customFormat="1" ht="33" customHeight="1">
      <c r="A133" s="35"/>
      <c r="B133" s="36"/>
      <c r="C133" s="224" t="s">
        <v>220</v>
      </c>
      <c r="D133" s="224" t="s">
        <v>197</v>
      </c>
      <c r="E133" s="225" t="s">
        <v>221</v>
      </c>
      <c r="F133" s="226" t="s">
        <v>222</v>
      </c>
      <c r="G133" s="227" t="s">
        <v>214</v>
      </c>
      <c r="H133" s="228">
        <v>2.847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39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201</v>
      </c>
      <c r="AT133" s="236" t="s">
        <v>197</v>
      </c>
      <c r="AU133" s="236" t="s">
        <v>83</v>
      </c>
      <c r="AY133" s="14" t="s">
        <v>195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201</v>
      </c>
      <c r="BM133" s="236" t="s">
        <v>344</v>
      </c>
    </row>
    <row r="134" s="2" customFormat="1" ht="24.15" customHeight="1">
      <c r="A134" s="35"/>
      <c r="B134" s="36"/>
      <c r="C134" s="224" t="s">
        <v>224</v>
      </c>
      <c r="D134" s="224" t="s">
        <v>197</v>
      </c>
      <c r="E134" s="225" t="s">
        <v>225</v>
      </c>
      <c r="F134" s="226" t="s">
        <v>226</v>
      </c>
      <c r="G134" s="227" t="s">
        <v>214</v>
      </c>
      <c r="H134" s="228">
        <v>14.234999999999999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39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201</v>
      </c>
      <c r="AT134" s="236" t="s">
        <v>197</v>
      </c>
      <c r="AU134" s="236" t="s">
        <v>83</v>
      </c>
      <c r="AY134" s="14" t="s">
        <v>195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201</v>
      </c>
      <c r="BM134" s="236" t="s">
        <v>345</v>
      </c>
    </row>
    <row r="135" s="2" customFormat="1" ht="24.15" customHeight="1">
      <c r="A135" s="35"/>
      <c r="B135" s="36"/>
      <c r="C135" s="224" t="s">
        <v>228</v>
      </c>
      <c r="D135" s="224" t="s">
        <v>197</v>
      </c>
      <c r="E135" s="225" t="s">
        <v>229</v>
      </c>
      <c r="F135" s="226" t="s">
        <v>230</v>
      </c>
      <c r="G135" s="227" t="s">
        <v>231</v>
      </c>
      <c r="H135" s="228">
        <v>43.799999999999997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39</v>
      </c>
      <c r="O135" s="88"/>
      <c r="P135" s="234">
        <f>O135*H135</f>
        <v>0</v>
      </c>
      <c r="Q135" s="234">
        <v>0.00084999999999999995</v>
      </c>
      <c r="R135" s="234">
        <f>Q135*H135</f>
        <v>0.037229999999999992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201</v>
      </c>
      <c r="AT135" s="236" t="s">
        <v>197</v>
      </c>
      <c r="AU135" s="236" t="s">
        <v>83</v>
      </c>
      <c r="AY135" s="14" t="s">
        <v>195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201</v>
      </c>
      <c r="BM135" s="236" t="s">
        <v>346</v>
      </c>
    </row>
    <row r="136" s="2" customFormat="1" ht="24.15" customHeight="1">
      <c r="A136" s="35"/>
      <c r="B136" s="36"/>
      <c r="C136" s="224" t="s">
        <v>233</v>
      </c>
      <c r="D136" s="224" t="s">
        <v>197</v>
      </c>
      <c r="E136" s="225" t="s">
        <v>234</v>
      </c>
      <c r="F136" s="226" t="s">
        <v>235</v>
      </c>
      <c r="G136" s="227" t="s">
        <v>231</v>
      </c>
      <c r="H136" s="228">
        <v>43.799999999999997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39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201</v>
      </c>
      <c r="AT136" s="236" t="s">
        <v>197</v>
      </c>
      <c r="AU136" s="236" t="s">
        <v>83</v>
      </c>
      <c r="AY136" s="14" t="s">
        <v>195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201</v>
      </c>
      <c r="BM136" s="236" t="s">
        <v>347</v>
      </c>
    </row>
    <row r="137" s="2" customFormat="1" ht="37.8" customHeight="1">
      <c r="A137" s="35"/>
      <c r="B137" s="36"/>
      <c r="C137" s="224" t="s">
        <v>237</v>
      </c>
      <c r="D137" s="224" t="s">
        <v>197</v>
      </c>
      <c r="E137" s="225" t="s">
        <v>238</v>
      </c>
      <c r="F137" s="226" t="s">
        <v>239</v>
      </c>
      <c r="G137" s="227" t="s">
        <v>214</v>
      </c>
      <c r="H137" s="228">
        <v>20.347999999999999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39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201</v>
      </c>
      <c r="AT137" s="236" t="s">
        <v>197</v>
      </c>
      <c r="AU137" s="236" t="s">
        <v>83</v>
      </c>
      <c r="AY137" s="14" t="s">
        <v>195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201</v>
      </c>
      <c r="BM137" s="236" t="s">
        <v>348</v>
      </c>
    </row>
    <row r="138" s="2" customFormat="1" ht="37.8" customHeight="1">
      <c r="A138" s="35"/>
      <c r="B138" s="36"/>
      <c r="C138" s="224" t="s">
        <v>241</v>
      </c>
      <c r="D138" s="224" t="s">
        <v>197</v>
      </c>
      <c r="E138" s="225" t="s">
        <v>242</v>
      </c>
      <c r="F138" s="226" t="s">
        <v>243</v>
      </c>
      <c r="G138" s="227" t="s">
        <v>214</v>
      </c>
      <c r="H138" s="228">
        <v>8.1219999999999999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39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201</v>
      </c>
      <c r="AT138" s="236" t="s">
        <v>197</v>
      </c>
      <c r="AU138" s="236" t="s">
        <v>83</v>
      </c>
      <c r="AY138" s="14" t="s">
        <v>195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201</v>
      </c>
      <c r="BM138" s="236" t="s">
        <v>349</v>
      </c>
    </row>
    <row r="139" s="2" customFormat="1" ht="24.15" customHeight="1">
      <c r="A139" s="35"/>
      <c r="B139" s="36"/>
      <c r="C139" s="224" t="s">
        <v>8</v>
      </c>
      <c r="D139" s="224" t="s">
        <v>197</v>
      </c>
      <c r="E139" s="225" t="s">
        <v>245</v>
      </c>
      <c r="F139" s="226" t="s">
        <v>246</v>
      </c>
      <c r="G139" s="227" t="s">
        <v>214</v>
      </c>
      <c r="H139" s="228">
        <v>20.347999999999999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39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201</v>
      </c>
      <c r="AT139" s="236" t="s">
        <v>197</v>
      </c>
      <c r="AU139" s="236" t="s">
        <v>83</v>
      </c>
      <c r="AY139" s="14" t="s">
        <v>195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201</v>
      </c>
      <c r="BM139" s="236" t="s">
        <v>350</v>
      </c>
    </row>
    <row r="140" s="2" customFormat="1" ht="33" customHeight="1">
      <c r="A140" s="35"/>
      <c r="B140" s="36"/>
      <c r="C140" s="224" t="s">
        <v>248</v>
      </c>
      <c r="D140" s="224" t="s">
        <v>197</v>
      </c>
      <c r="E140" s="225" t="s">
        <v>249</v>
      </c>
      <c r="F140" s="226" t="s">
        <v>250</v>
      </c>
      <c r="G140" s="227" t="s">
        <v>251</v>
      </c>
      <c r="H140" s="228">
        <v>12.994999999999999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39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201</v>
      </c>
      <c r="AT140" s="236" t="s">
        <v>197</v>
      </c>
      <c r="AU140" s="236" t="s">
        <v>83</v>
      </c>
      <c r="AY140" s="14" t="s">
        <v>195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201</v>
      </c>
      <c r="BM140" s="236" t="s">
        <v>351</v>
      </c>
    </row>
    <row r="141" s="2" customFormat="1" ht="16.5" customHeight="1">
      <c r="A141" s="35"/>
      <c r="B141" s="36"/>
      <c r="C141" s="224" t="s">
        <v>253</v>
      </c>
      <c r="D141" s="224" t="s">
        <v>197</v>
      </c>
      <c r="E141" s="225" t="s">
        <v>254</v>
      </c>
      <c r="F141" s="226" t="s">
        <v>255</v>
      </c>
      <c r="G141" s="227" t="s">
        <v>214</v>
      </c>
      <c r="H141" s="228">
        <v>8.1219999999999999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39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201</v>
      </c>
      <c r="AT141" s="236" t="s">
        <v>197</v>
      </c>
      <c r="AU141" s="236" t="s">
        <v>83</v>
      </c>
      <c r="AY141" s="14" t="s">
        <v>195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201</v>
      </c>
      <c r="BM141" s="236" t="s">
        <v>352</v>
      </c>
    </row>
    <row r="142" s="2" customFormat="1" ht="24.15" customHeight="1">
      <c r="A142" s="35"/>
      <c r="B142" s="36"/>
      <c r="C142" s="224" t="s">
        <v>257</v>
      </c>
      <c r="D142" s="224" t="s">
        <v>197</v>
      </c>
      <c r="E142" s="225" t="s">
        <v>258</v>
      </c>
      <c r="F142" s="226" t="s">
        <v>259</v>
      </c>
      <c r="G142" s="227" t="s">
        <v>214</v>
      </c>
      <c r="H142" s="228">
        <v>20.347999999999999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39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201</v>
      </c>
      <c r="AT142" s="236" t="s">
        <v>197</v>
      </c>
      <c r="AU142" s="236" t="s">
        <v>83</v>
      </c>
      <c r="AY142" s="14" t="s">
        <v>195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201</v>
      </c>
      <c r="BM142" s="236" t="s">
        <v>353</v>
      </c>
    </row>
    <row r="143" s="2" customFormat="1" ht="16.5" customHeight="1">
      <c r="A143" s="35"/>
      <c r="B143" s="36"/>
      <c r="C143" s="238" t="s">
        <v>261</v>
      </c>
      <c r="D143" s="238" t="s">
        <v>262</v>
      </c>
      <c r="E143" s="239" t="s">
        <v>263</v>
      </c>
      <c r="F143" s="240" t="s">
        <v>264</v>
      </c>
      <c r="G143" s="241" t="s">
        <v>251</v>
      </c>
      <c r="H143" s="242">
        <v>16.277999999999999</v>
      </c>
      <c r="I143" s="243"/>
      <c r="J143" s="244">
        <f>ROUND(I143*H143,2)</f>
        <v>0</v>
      </c>
      <c r="K143" s="245"/>
      <c r="L143" s="246"/>
      <c r="M143" s="247" t="s">
        <v>1</v>
      </c>
      <c r="N143" s="248" t="s">
        <v>39</v>
      </c>
      <c r="O143" s="88"/>
      <c r="P143" s="234">
        <f>O143*H143</f>
        <v>0</v>
      </c>
      <c r="Q143" s="234">
        <v>1</v>
      </c>
      <c r="R143" s="234">
        <f>Q143*H143</f>
        <v>16.277999999999999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228</v>
      </c>
      <c r="AT143" s="236" t="s">
        <v>262</v>
      </c>
      <c r="AU143" s="236" t="s">
        <v>83</v>
      </c>
      <c r="AY143" s="14" t="s">
        <v>195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201</v>
      </c>
      <c r="BM143" s="236" t="s">
        <v>354</v>
      </c>
    </row>
    <row r="144" s="2" customFormat="1" ht="24.15" customHeight="1">
      <c r="A144" s="35"/>
      <c r="B144" s="36"/>
      <c r="C144" s="224" t="s">
        <v>266</v>
      </c>
      <c r="D144" s="224" t="s">
        <v>197</v>
      </c>
      <c r="E144" s="225" t="s">
        <v>267</v>
      </c>
      <c r="F144" s="226" t="s">
        <v>268</v>
      </c>
      <c r="G144" s="227" t="s">
        <v>214</v>
      </c>
      <c r="H144" s="228">
        <v>4.9900000000000002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39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201</v>
      </c>
      <c r="AT144" s="236" t="s">
        <v>197</v>
      </c>
      <c r="AU144" s="236" t="s">
        <v>83</v>
      </c>
      <c r="AY144" s="14" t="s">
        <v>195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201</v>
      </c>
      <c r="BM144" s="236" t="s">
        <v>355</v>
      </c>
    </row>
    <row r="145" s="2" customFormat="1" ht="16.5" customHeight="1">
      <c r="A145" s="35"/>
      <c r="B145" s="36"/>
      <c r="C145" s="238" t="s">
        <v>270</v>
      </c>
      <c r="D145" s="238" t="s">
        <v>262</v>
      </c>
      <c r="E145" s="239" t="s">
        <v>271</v>
      </c>
      <c r="F145" s="240" t="s">
        <v>272</v>
      </c>
      <c r="G145" s="241" t="s">
        <v>251</v>
      </c>
      <c r="H145" s="242">
        <v>7.984</v>
      </c>
      <c r="I145" s="243"/>
      <c r="J145" s="244">
        <f>ROUND(I145*H145,2)</f>
        <v>0</v>
      </c>
      <c r="K145" s="245"/>
      <c r="L145" s="246"/>
      <c r="M145" s="247" t="s">
        <v>1</v>
      </c>
      <c r="N145" s="248" t="s">
        <v>39</v>
      </c>
      <c r="O145" s="88"/>
      <c r="P145" s="234">
        <f>O145*H145</f>
        <v>0</v>
      </c>
      <c r="Q145" s="234">
        <v>1</v>
      </c>
      <c r="R145" s="234">
        <f>Q145*H145</f>
        <v>7.984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228</v>
      </c>
      <c r="AT145" s="236" t="s">
        <v>262</v>
      </c>
      <c r="AU145" s="236" t="s">
        <v>83</v>
      </c>
      <c r="AY145" s="14" t="s">
        <v>195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201</v>
      </c>
      <c r="BM145" s="236" t="s">
        <v>356</v>
      </c>
    </row>
    <row r="146" s="12" customFormat="1" ht="22.8" customHeight="1">
      <c r="A146" s="12"/>
      <c r="B146" s="208"/>
      <c r="C146" s="209"/>
      <c r="D146" s="210" t="s">
        <v>73</v>
      </c>
      <c r="E146" s="222" t="s">
        <v>201</v>
      </c>
      <c r="F146" s="222" t="s">
        <v>274</v>
      </c>
      <c r="G146" s="209"/>
      <c r="H146" s="209"/>
      <c r="I146" s="212"/>
      <c r="J146" s="223">
        <f>BK146</f>
        <v>0</v>
      </c>
      <c r="K146" s="209"/>
      <c r="L146" s="214"/>
      <c r="M146" s="215"/>
      <c r="N146" s="216"/>
      <c r="O146" s="216"/>
      <c r="P146" s="217">
        <f>SUM(P147:P148)</f>
        <v>0</v>
      </c>
      <c r="Q146" s="216"/>
      <c r="R146" s="217">
        <f>SUM(R147:R148)</f>
        <v>6.6396532599999993</v>
      </c>
      <c r="S146" s="216"/>
      <c r="T146" s="218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9" t="s">
        <v>81</v>
      </c>
      <c r="AT146" s="220" t="s">
        <v>73</v>
      </c>
      <c r="AU146" s="220" t="s">
        <v>81</v>
      </c>
      <c r="AY146" s="219" t="s">
        <v>195</v>
      </c>
      <c r="BK146" s="221">
        <f>SUM(BK147:BK148)</f>
        <v>0</v>
      </c>
    </row>
    <row r="147" s="2" customFormat="1" ht="16.5" customHeight="1">
      <c r="A147" s="35"/>
      <c r="B147" s="36"/>
      <c r="C147" s="224" t="s">
        <v>275</v>
      </c>
      <c r="D147" s="224" t="s">
        <v>197</v>
      </c>
      <c r="E147" s="225" t="s">
        <v>276</v>
      </c>
      <c r="F147" s="226" t="s">
        <v>277</v>
      </c>
      <c r="G147" s="227" t="s">
        <v>214</v>
      </c>
      <c r="H147" s="228">
        <v>0.94899999999999995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39</v>
      </c>
      <c r="O147" s="88"/>
      <c r="P147" s="234">
        <f>O147*H147</f>
        <v>0</v>
      </c>
      <c r="Q147" s="234">
        <v>1.7034</v>
      </c>
      <c r="R147" s="234">
        <f>Q147*H147</f>
        <v>1.6165266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201</v>
      </c>
      <c r="AT147" s="236" t="s">
        <v>197</v>
      </c>
      <c r="AU147" s="236" t="s">
        <v>83</v>
      </c>
      <c r="AY147" s="14" t="s">
        <v>195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201</v>
      </c>
      <c r="BM147" s="236" t="s">
        <v>357</v>
      </c>
    </row>
    <row r="148" s="2" customFormat="1" ht="24.15" customHeight="1">
      <c r="A148" s="35"/>
      <c r="B148" s="36"/>
      <c r="C148" s="224" t="s">
        <v>279</v>
      </c>
      <c r="D148" s="224" t="s">
        <v>197</v>
      </c>
      <c r="E148" s="225" t="s">
        <v>280</v>
      </c>
      <c r="F148" s="226" t="s">
        <v>281</v>
      </c>
      <c r="G148" s="227" t="s">
        <v>214</v>
      </c>
      <c r="H148" s="228">
        <v>2.1829999999999998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39</v>
      </c>
      <c r="O148" s="88"/>
      <c r="P148" s="234">
        <f>O148*H148</f>
        <v>0</v>
      </c>
      <c r="Q148" s="234">
        <v>2.3010199999999998</v>
      </c>
      <c r="R148" s="234">
        <f>Q148*H148</f>
        <v>5.0231266599999991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201</v>
      </c>
      <c r="AT148" s="236" t="s">
        <v>197</v>
      </c>
      <c r="AU148" s="236" t="s">
        <v>83</v>
      </c>
      <c r="AY148" s="14" t="s">
        <v>195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81</v>
      </c>
      <c r="BK148" s="237">
        <f>ROUND(I148*H148,2)</f>
        <v>0</v>
      </c>
      <c r="BL148" s="14" t="s">
        <v>201</v>
      </c>
      <c r="BM148" s="236" t="s">
        <v>358</v>
      </c>
    </row>
    <row r="149" s="12" customFormat="1" ht="25.92" customHeight="1">
      <c r="A149" s="12"/>
      <c r="B149" s="208"/>
      <c r="C149" s="209"/>
      <c r="D149" s="210" t="s">
        <v>73</v>
      </c>
      <c r="E149" s="211" t="s">
        <v>283</v>
      </c>
      <c r="F149" s="211" t="s">
        <v>284</v>
      </c>
      <c r="G149" s="209"/>
      <c r="H149" s="209"/>
      <c r="I149" s="212"/>
      <c r="J149" s="213">
        <f>BK149</f>
        <v>0</v>
      </c>
      <c r="K149" s="209"/>
      <c r="L149" s="214"/>
      <c r="M149" s="215"/>
      <c r="N149" s="216"/>
      <c r="O149" s="216"/>
      <c r="P149" s="217">
        <f>P150</f>
        <v>0</v>
      </c>
      <c r="Q149" s="216"/>
      <c r="R149" s="217">
        <f>R150</f>
        <v>0</v>
      </c>
      <c r="S149" s="216"/>
      <c r="T149" s="218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9" t="s">
        <v>216</v>
      </c>
      <c r="AT149" s="220" t="s">
        <v>73</v>
      </c>
      <c r="AU149" s="220" t="s">
        <v>74</v>
      </c>
      <c r="AY149" s="219" t="s">
        <v>195</v>
      </c>
      <c r="BK149" s="221">
        <f>BK150</f>
        <v>0</v>
      </c>
    </row>
    <row r="150" s="12" customFormat="1" ht="22.8" customHeight="1">
      <c r="A150" s="12"/>
      <c r="B150" s="208"/>
      <c r="C150" s="209"/>
      <c r="D150" s="210" t="s">
        <v>73</v>
      </c>
      <c r="E150" s="222" t="s">
        <v>285</v>
      </c>
      <c r="F150" s="222" t="s">
        <v>286</v>
      </c>
      <c r="G150" s="209"/>
      <c r="H150" s="209"/>
      <c r="I150" s="212"/>
      <c r="J150" s="223">
        <f>BK150</f>
        <v>0</v>
      </c>
      <c r="K150" s="209"/>
      <c r="L150" s="214"/>
      <c r="M150" s="215"/>
      <c r="N150" s="216"/>
      <c r="O150" s="216"/>
      <c r="P150" s="217">
        <f>P151</f>
        <v>0</v>
      </c>
      <c r="Q150" s="216"/>
      <c r="R150" s="217">
        <f>R151</f>
        <v>0</v>
      </c>
      <c r="S150" s="216"/>
      <c r="T150" s="218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9" t="s">
        <v>216</v>
      </c>
      <c r="AT150" s="220" t="s">
        <v>73</v>
      </c>
      <c r="AU150" s="220" t="s">
        <v>81</v>
      </c>
      <c r="AY150" s="219" t="s">
        <v>195</v>
      </c>
      <c r="BK150" s="221">
        <f>BK151</f>
        <v>0</v>
      </c>
    </row>
    <row r="151" s="2" customFormat="1" ht="24.15" customHeight="1">
      <c r="A151" s="35"/>
      <c r="B151" s="36"/>
      <c r="C151" s="224" t="s">
        <v>7</v>
      </c>
      <c r="D151" s="224" t="s">
        <v>197</v>
      </c>
      <c r="E151" s="225" t="s">
        <v>287</v>
      </c>
      <c r="F151" s="226" t="s">
        <v>288</v>
      </c>
      <c r="G151" s="227" t="s">
        <v>289</v>
      </c>
      <c r="H151" s="228">
        <v>1</v>
      </c>
      <c r="I151" s="229"/>
      <c r="J151" s="230">
        <f>ROUND(I151*H151,2)</f>
        <v>0</v>
      </c>
      <c r="K151" s="231"/>
      <c r="L151" s="41"/>
      <c r="M151" s="249" t="s">
        <v>1</v>
      </c>
      <c r="N151" s="250" t="s">
        <v>39</v>
      </c>
      <c r="O151" s="251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290</v>
      </c>
      <c r="AT151" s="236" t="s">
        <v>197</v>
      </c>
      <c r="AU151" s="236" t="s">
        <v>83</v>
      </c>
      <c r="AY151" s="14" t="s">
        <v>195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81</v>
      </c>
      <c r="BK151" s="237">
        <f>ROUND(I151*H151,2)</f>
        <v>0</v>
      </c>
      <c r="BL151" s="14" t="s">
        <v>290</v>
      </c>
      <c r="BM151" s="236" t="s">
        <v>359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348TNfAb6UPnhYRTsp8b6EkzNNxJlC8OtfqwO+Mmpriv4d78cZE82CT2yyS1nt0Q+IaQ3FyUKIUWD06WfT4lXw==" hashValue="wq32AkHsqb4XIlVzceb6hkqBdlGaxkAWd1c8KKsP2YRTS8MBH2e92wWq/9ekHpvwSkGIhg5LTx2xuHvNWhSveQ==" algorithmName="SHA-512" password="EC3B"/>
  <autoFilter ref="C124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165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Rekonstrukce vodovodu a kanalizace ve Znojmě - nám. Svobody-výkaz výměr</v>
      </c>
      <c r="F7" s="147"/>
      <c r="G7" s="147"/>
      <c r="H7" s="147"/>
      <c r="L7" s="17"/>
    </row>
    <row r="8" s="1" customFormat="1" ht="12" customHeight="1">
      <c r="B8" s="17"/>
      <c r="D8" s="147" t="s">
        <v>166</v>
      </c>
      <c r="L8" s="17"/>
    </row>
    <row r="9" s="2" customFormat="1" ht="16.5" customHeight="1">
      <c r="A9" s="35"/>
      <c r="B9" s="41"/>
      <c r="C9" s="35"/>
      <c r="D9" s="35"/>
      <c r="E9" s="148" t="s">
        <v>360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168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30" customHeight="1">
      <c r="A11" s="35"/>
      <c r="B11" s="41"/>
      <c r="C11" s="35"/>
      <c r="D11" s="35"/>
      <c r="E11" s="149" t="s">
        <v>361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21. 1. 2025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ROUND(J125,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ROUND((SUM(BE125:BE151)),  2)</f>
        <v>0</v>
      </c>
      <c r="G35" s="35"/>
      <c r="H35" s="35"/>
      <c r="I35" s="161">
        <v>0.20999999999999999</v>
      </c>
      <c r="J35" s="160">
        <f>ROUND(((SUM(BE125:BE151))*I35),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ROUND((SUM(BF125:BF151)),  2)</f>
        <v>0</v>
      </c>
      <c r="G36" s="35"/>
      <c r="H36" s="35"/>
      <c r="I36" s="161">
        <v>0.12</v>
      </c>
      <c r="J36" s="160">
        <f>ROUND(((SUM(BF125:BF151))*I36),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ROUND((SUM(BG125:BG151)),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ROUND((SUM(BH125:BH151)),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ROUND((SUM(BI125:BI151)),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170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Rekonstrukce vodovodu a kanalizace ve Znojmě - nám. Svobody-výkaz výměr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166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360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168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30" customHeight="1">
      <c r="A89" s="35"/>
      <c r="B89" s="36"/>
      <c r="C89" s="37"/>
      <c r="D89" s="37"/>
      <c r="E89" s="73" t="str">
        <f>E11</f>
        <v>01 - Kanalizační přípojka pro p.č. 179/1-dl.6,9 m-zemní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Znojmo</v>
      </c>
      <c r="G91" s="37"/>
      <c r="H91" s="37"/>
      <c r="I91" s="29" t="s">
        <v>22</v>
      </c>
      <c r="J91" s="76" t="str">
        <f>IF(J14="","",J14)</f>
        <v>21. 1. 2025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171</v>
      </c>
      <c r="D96" s="182"/>
      <c r="E96" s="182"/>
      <c r="F96" s="182"/>
      <c r="G96" s="182"/>
      <c r="H96" s="182"/>
      <c r="I96" s="182"/>
      <c r="J96" s="183" t="s">
        <v>172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173</v>
      </c>
      <c r="D98" s="37"/>
      <c r="E98" s="37"/>
      <c r="F98" s="37"/>
      <c r="G98" s="37"/>
      <c r="H98" s="37"/>
      <c r="I98" s="37"/>
      <c r="J98" s="107">
        <f>J125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174</v>
      </c>
    </row>
    <row r="99" s="9" customFormat="1" ht="24.96" customHeight="1">
      <c r="A99" s="9"/>
      <c r="B99" s="185"/>
      <c r="C99" s="186"/>
      <c r="D99" s="187" t="s">
        <v>175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176</v>
      </c>
      <c r="E100" s="193"/>
      <c r="F100" s="193"/>
      <c r="G100" s="193"/>
      <c r="H100" s="193"/>
      <c r="I100" s="193"/>
      <c r="J100" s="194">
        <f>J127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177</v>
      </c>
      <c r="E101" s="193"/>
      <c r="F101" s="193"/>
      <c r="G101" s="193"/>
      <c r="H101" s="193"/>
      <c r="I101" s="193"/>
      <c r="J101" s="194">
        <f>J146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5"/>
      <c r="C102" s="186"/>
      <c r="D102" s="187" t="s">
        <v>178</v>
      </c>
      <c r="E102" s="188"/>
      <c r="F102" s="188"/>
      <c r="G102" s="188"/>
      <c r="H102" s="188"/>
      <c r="I102" s="188"/>
      <c r="J102" s="189">
        <f>J149</f>
        <v>0</v>
      </c>
      <c r="K102" s="186"/>
      <c r="L102" s="19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1"/>
      <c r="C103" s="130"/>
      <c r="D103" s="192" t="s">
        <v>179</v>
      </c>
      <c r="E103" s="193"/>
      <c r="F103" s="193"/>
      <c r="G103" s="193"/>
      <c r="H103" s="193"/>
      <c r="I103" s="193"/>
      <c r="J103" s="194">
        <f>J150</f>
        <v>0</v>
      </c>
      <c r="K103" s="130"/>
      <c r="L103" s="19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180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6.25" customHeight="1">
      <c r="A113" s="35"/>
      <c r="B113" s="36"/>
      <c r="C113" s="37"/>
      <c r="D113" s="37"/>
      <c r="E113" s="180" t="str">
        <f>E7</f>
        <v>Rekonstrukce vodovodu a kanalizace ve Znojmě - nám. Svobody-výkaz výměr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" customFormat="1" ht="12" customHeight="1">
      <c r="B114" s="18"/>
      <c r="C114" s="29" t="s">
        <v>166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0" t="s">
        <v>360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168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30" customHeight="1">
      <c r="A117" s="35"/>
      <c r="B117" s="36"/>
      <c r="C117" s="37"/>
      <c r="D117" s="37"/>
      <c r="E117" s="73" t="str">
        <f>E11</f>
        <v>01 - Kanalizační přípojka pro p.č. 179/1-dl.6,9 m-zemní práce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F14</f>
        <v>Znojmo</v>
      </c>
      <c r="G119" s="37"/>
      <c r="H119" s="37"/>
      <c r="I119" s="29" t="s">
        <v>22</v>
      </c>
      <c r="J119" s="76" t="str">
        <f>IF(J14="","",J14)</f>
        <v>21. 1. 2025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E17</f>
        <v xml:space="preserve"> </v>
      </c>
      <c r="G121" s="37"/>
      <c r="H121" s="37"/>
      <c r="I121" s="29" t="s">
        <v>30</v>
      </c>
      <c r="J121" s="33" t="str">
        <f>E23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IF(E20="","",E20)</f>
        <v>Vyplň údaj</v>
      </c>
      <c r="G122" s="37"/>
      <c r="H122" s="37"/>
      <c r="I122" s="29" t="s">
        <v>32</v>
      </c>
      <c r="J122" s="33" t="str">
        <f>E26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96"/>
      <c r="B124" s="197"/>
      <c r="C124" s="198" t="s">
        <v>181</v>
      </c>
      <c r="D124" s="199" t="s">
        <v>59</v>
      </c>
      <c r="E124" s="199" t="s">
        <v>55</v>
      </c>
      <c r="F124" s="199" t="s">
        <v>56</v>
      </c>
      <c r="G124" s="199" t="s">
        <v>182</v>
      </c>
      <c r="H124" s="199" t="s">
        <v>183</v>
      </c>
      <c r="I124" s="199" t="s">
        <v>184</v>
      </c>
      <c r="J124" s="200" t="s">
        <v>172</v>
      </c>
      <c r="K124" s="201" t="s">
        <v>185</v>
      </c>
      <c r="L124" s="202"/>
      <c r="M124" s="97" t="s">
        <v>1</v>
      </c>
      <c r="N124" s="98" t="s">
        <v>38</v>
      </c>
      <c r="O124" s="98" t="s">
        <v>186</v>
      </c>
      <c r="P124" s="98" t="s">
        <v>187</v>
      </c>
      <c r="Q124" s="98" t="s">
        <v>188</v>
      </c>
      <c r="R124" s="98" t="s">
        <v>189</v>
      </c>
      <c r="S124" s="98" t="s">
        <v>190</v>
      </c>
      <c r="T124" s="99" t="s">
        <v>191</v>
      </c>
      <c r="U124" s="196"/>
      <c r="V124" s="196"/>
      <c r="W124" s="196"/>
      <c r="X124" s="196"/>
      <c r="Y124" s="196"/>
      <c r="Z124" s="196"/>
      <c r="AA124" s="196"/>
      <c r="AB124" s="196"/>
      <c r="AC124" s="196"/>
      <c r="AD124" s="196"/>
      <c r="AE124" s="196"/>
    </row>
    <row r="125" s="2" customFormat="1" ht="22.8" customHeight="1">
      <c r="A125" s="35"/>
      <c r="B125" s="36"/>
      <c r="C125" s="104" t="s">
        <v>192</v>
      </c>
      <c r="D125" s="37"/>
      <c r="E125" s="37"/>
      <c r="F125" s="37"/>
      <c r="G125" s="37"/>
      <c r="H125" s="37"/>
      <c r="I125" s="37"/>
      <c r="J125" s="203">
        <f>BK125</f>
        <v>0</v>
      </c>
      <c r="K125" s="37"/>
      <c r="L125" s="41"/>
      <c r="M125" s="100"/>
      <c r="N125" s="204"/>
      <c r="O125" s="101"/>
      <c r="P125" s="205">
        <f>P126+P149</f>
        <v>0</v>
      </c>
      <c r="Q125" s="101"/>
      <c r="R125" s="205">
        <f>R126+R149</f>
        <v>30.152869059999997</v>
      </c>
      <c r="S125" s="101"/>
      <c r="T125" s="206">
        <f>T126+T149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73</v>
      </c>
      <c r="AU125" s="14" t="s">
        <v>174</v>
      </c>
      <c r="BK125" s="207">
        <f>BK126+BK149</f>
        <v>0</v>
      </c>
    </row>
    <row r="126" s="12" customFormat="1" ht="25.92" customHeight="1">
      <c r="A126" s="12"/>
      <c r="B126" s="208"/>
      <c r="C126" s="209"/>
      <c r="D126" s="210" t="s">
        <v>73</v>
      </c>
      <c r="E126" s="211" t="s">
        <v>193</v>
      </c>
      <c r="F126" s="211" t="s">
        <v>194</v>
      </c>
      <c r="G126" s="209"/>
      <c r="H126" s="209"/>
      <c r="I126" s="212"/>
      <c r="J126" s="213">
        <f>BK126</f>
        <v>0</v>
      </c>
      <c r="K126" s="209"/>
      <c r="L126" s="214"/>
      <c r="M126" s="215"/>
      <c r="N126" s="216"/>
      <c r="O126" s="216"/>
      <c r="P126" s="217">
        <f>P127+P146</f>
        <v>0</v>
      </c>
      <c r="Q126" s="216"/>
      <c r="R126" s="217">
        <f>R127+R146</f>
        <v>30.152869059999997</v>
      </c>
      <c r="S126" s="216"/>
      <c r="T126" s="218">
        <f>T127+T146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9" t="s">
        <v>81</v>
      </c>
      <c r="AT126" s="220" t="s">
        <v>73</v>
      </c>
      <c r="AU126" s="220" t="s">
        <v>74</v>
      </c>
      <c r="AY126" s="219" t="s">
        <v>195</v>
      </c>
      <c r="BK126" s="221">
        <f>BK127+BK146</f>
        <v>0</v>
      </c>
    </row>
    <row r="127" s="12" customFormat="1" ht="22.8" customHeight="1">
      <c r="A127" s="12"/>
      <c r="B127" s="208"/>
      <c r="C127" s="209"/>
      <c r="D127" s="210" t="s">
        <v>73</v>
      </c>
      <c r="E127" s="222" t="s">
        <v>81</v>
      </c>
      <c r="F127" s="222" t="s">
        <v>196</v>
      </c>
      <c r="G127" s="209"/>
      <c r="H127" s="209"/>
      <c r="I127" s="212"/>
      <c r="J127" s="223">
        <f>BK127</f>
        <v>0</v>
      </c>
      <c r="K127" s="209"/>
      <c r="L127" s="214"/>
      <c r="M127" s="215"/>
      <c r="N127" s="216"/>
      <c r="O127" s="216"/>
      <c r="P127" s="217">
        <f>SUM(P128:P145)</f>
        <v>0</v>
      </c>
      <c r="Q127" s="216"/>
      <c r="R127" s="217">
        <f>SUM(R128:R145)</f>
        <v>23.877914999999998</v>
      </c>
      <c r="S127" s="216"/>
      <c r="T127" s="218">
        <f>SUM(T128:T145)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9" t="s">
        <v>81</v>
      </c>
      <c r="AT127" s="220" t="s">
        <v>73</v>
      </c>
      <c r="AU127" s="220" t="s">
        <v>81</v>
      </c>
      <c r="AY127" s="219" t="s">
        <v>195</v>
      </c>
      <c r="BK127" s="221">
        <f>SUM(BK128:BK145)</f>
        <v>0</v>
      </c>
    </row>
    <row r="128" s="2" customFormat="1" ht="24.15" customHeight="1">
      <c r="A128" s="35"/>
      <c r="B128" s="36"/>
      <c r="C128" s="224" t="s">
        <v>81</v>
      </c>
      <c r="D128" s="224" t="s">
        <v>197</v>
      </c>
      <c r="E128" s="225" t="s">
        <v>198</v>
      </c>
      <c r="F128" s="226" t="s">
        <v>199</v>
      </c>
      <c r="G128" s="227" t="s">
        <v>200</v>
      </c>
      <c r="H128" s="228">
        <v>1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39</v>
      </c>
      <c r="O128" s="88"/>
      <c r="P128" s="234">
        <f>O128*H128</f>
        <v>0</v>
      </c>
      <c r="Q128" s="234">
        <v>0.017500000000000002</v>
      </c>
      <c r="R128" s="234">
        <f>Q128*H128</f>
        <v>0.017500000000000002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201</v>
      </c>
      <c r="AT128" s="236" t="s">
        <v>197</v>
      </c>
      <c r="AU128" s="236" t="s">
        <v>83</v>
      </c>
      <c r="AY128" s="14" t="s">
        <v>195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201</v>
      </c>
      <c r="BM128" s="236" t="s">
        <v>362</v>
      </c>
    </row>
    <row r="129" s="2" customFormat="1" ht="24.15" customHeight="1">
      <c r="A129" s="35"/>
      <c r="B129" s="36"/>
      <c r="C129" s="224" t="s">
        <v>83</v>
      </c>
      <c r="D129" s="224" t="s">
        <v>197</v>
      </c>
      <c r="E129" s="225" t="s">
        <v>203</v>
      </c>
      <c r="F129" s="226" t="s">
        <v>204</v>
      </c>
      <c r="G129" s="227" t="s">
        <v>205</v>
      </c>
      <c r="H129" s="228">
        <v>7.5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39</v>
      </c>
      <c r="O129" s="88"/>
      <c r="P129" s="234">
        <f>O129*H129</f>
        <v>0</v>
      </c>
      <c r="Q129" s="234">
        <v>3.0000000000000001E-05</v>
      </c>
      <c r="R129" s="234">
        <f>Q129*H129</f>
        <v>0.00022499999999999999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201</v>
      </c>
      <c r="AT129" s="236" t="s">
        <v>197</v>
      </c>
      <c r="AU129" s="236" t="s">
        <v>83</v>
      </c>
      <c r="AY129" s="14" t="s">
        <v>195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201</v>
      </c>
      <c r="BM129" s="236" t="s">
        <v>363</v>
      </c>
    </row>
    <row r="130" s="2" customFormat="1" ht="24.15" customHeight="1">
      <c r="A130" s="35"/>
      <c r="B130" s="36"/>
      <c r="C130" s="224" t="s">
        <v>207</v>
      </c>
      <c r="D130" s="224" t="s">
        <v>197</v>
      </c>
      <c r="E130" s="225" t="s">
        <v>208</v>
      </c>
      <c r="F130" s="226" t="s">
        <v>209</v>
      </c>
      <c r="G130" s="227" t="s">
        <v>210</v>
      </c>
      <c r="H130" s="228">
        <v>1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39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201</v>
      </c>
      <c r="AT130" s="236" t="s">
        <v>197</v>
      </c>
      <c r="AU130" s="236" t="s">
        <v>83</v>
      </c>
      <c r="AY130" s="14" t="s">
        <v>195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201</v>
      </c>
      <c r="BM130" s="236" t="s">
        <v>364</v>
      </c>
    </row>
    <row r="131" s="2" customFormat="1" ht="33" customHeight="1">
      <c r="A131" s="35"/>
      <c r="B131" s="36"/>
      <c r="C131" s="224" t="s">
        <v>201</v>
      </c>
      <c r="D131" s="224" t="s">
        <v>197</v>
      </c>
      <c r="E131" s="225" t="s">
        <v>212</v>
      </c>
      <c r="F131" s="226" t="s">
        <v>213</v>
      </c>
      <c r="G131" s="227" t="s">
        <v>214</v>
      </c>
      <c r="H131" s="228">
        <v>10.763999999999999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39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201</v>
      </c>
      <c r="AT131" s="236" t="s">
        <v>197</v>
      </c>
      <c r="AU131" s="236" t="s">
        <v>83</v>
      </c>
      <c r="AY131" s="14" t="s">
        <v>195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201</v>
      </c>
      <c r="BM131" s="236" t="s">
        <v>365</v>
      </c>
    </row>
    <row r="132" s="2" customFormat="1" ht="33" customHeight="1">
      <c r="A132" s="35"/>
      <c r="B132" s="36"/>
      <c r="C132" s="224" t="s">
        <v>216</v>
      </c>
      <c r="D132" s="224" t="s">
        <v>197</v>
      </c>
      <c r="E132" s="225" t="s">
        <v>217</v>
      </c>
      <c r="F132" s="226" t="s">
        <v>218</v>
      </c>
      <c r="G132" s="227" t="s">
        <v>214</v>
      </c>
      <c r="H132" s="228">
        <v>13.455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39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201</v>
      </c>
      <c r="AT132" s="236" t="s">
        <v>197</v>
      </c>
      <c r="AU132" s="236" t="s">
        <v>83</v>
      </c>
      <c r="AY132" s="14" t="s">
        <v>195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201</v>
      </c>
      <c r="BM132" s="236" t="s">
        <v>366</v>
      </c>
    </row>
    <row r="133" s="2" customFormat="1" ht="33" customHeight="1">
      <c r="A133" s="35"/>
      <c r="B133" s="36"/>
      <c r="C133" s="224" t="s">
        <v>220</v>
      </c>
      <c r="D133" s="224" t="s">
        <v>197</v>
      </c>
      <c r="E133" s="225" t="s">
        <v>221</v>
      </c>
      <c r="F133" s="226" t="s">
        <v>222</v>
      </c>
      <c r="G133" s="227" t="s">
        <v>214</v>
      </c>
      <c r="H133" s="228">
        <v>2.6909999999999998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39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201</v>
      </c>
      <c r="AT133" s="236" t="s">
        <v>197</v>
      </c>
      <c r="AU133" s="236" t="s">
        <v>83</v>
      </c>
      <c r="AY133" s="14" t="s">
        <v>195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201</v>
      </c>
      <c r="BM133" s="236" t="s">
        <v>367</v>
      </c>
    </row>
    <row r="134" s="2" customFormat="1" ht="24.15" customHeight="1">
      <c r="A134" s="35"/>
      <c r="B134" s="36"/>
      <c r="C134" s="224" t="s">
        <v>224</v>
      </c>
      <c r="D134" s="224" t="s">
        <v>197</v>
      </c>
      <c r="E134" s="225" t="s">
        <v>225</v>
      </c>
      <c r="F134" s="226" t="s">
        <v>226</v>
      </c>
      <c r="G134" s="227" t="s">
        <v>214</v>
      </c>
      <c r="H134" s="228">
        <v>13.455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39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201</v>
      </c>
      <c r="AT134" s="236" t="s">
        <v>197</v>
      </c>
      <c r="AU134" s="236" t="s">
        <v>83</v>
      </c>
      <c r="AY134" s="14" t="s">
        <v>195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201</v>
      </c>
      <c r="BM134" s="236" t="s">
        <v>368</v>
      </c>
    </row>
    <row r="135" s="2" customFormat="1" ht="24.15" customHeight="1">
      <c r="A135" s="35"/>
      <c r="B135" s="36"/>
      <c r="C135" s="224" t="s">
        <v>228</v>
      </c>
      <c r="D135" s="224" t="s">
        <v>197</v>
      </c>
      <c r="E135" s="225" t="s">
        <v>229</v>
      </c>
      <c r="F135" s="226" t="s">
        <v>230</v>
      </c>
      <c r="G135" s="227" t="s">
        <v>231</v>
      </c>
      <c r="H135" s="228">
        <v>41.399999999999999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39</v>
      </c>
      <c r="O135" s="88"/>
      <c r="P135" s="234">
        <f>O135*H135</f>
        <v>0</v>
      </c>
      <c r="Q135" s="234">
        <v>0.00084999999999999995</v>
      </c>
      <c r="R135" s="234">
        <f>Q135*H135</f>
        <v>0.035189999999999999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201</v>
      </c>
      <c r="AT135" s="236" t="s">
        <v>197</v>
      </c>
      <c r="AU135" s="236" t="s">
        <v>83</v>
      </c>
      <c r="AY135" s="14" t="s">
        <v>195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201</v>
      </c>
      <c r="BM135" s="236" t="s">
        <v>369</v>
      </c>
    </row>
    <row r="136" s="2" customFormat="1" ht="24.15" customHeight="1">
      <c r="A136" s="35"/>
      <c r="B136" s="36"/>
      <c r="C136" s="224" t="s">
        <v>233</v>
      </c>
      <c r="D136" s="224" t="s">
        <v>197</v>
      </c>
      <c r="E136" s="225" t="s">
        <v>234</v>
      </c>
      <c r="F136" s="226" t="s">
        <v>235</v>
      </c>
      <c r="G136" s="227" t="s">
        <v>231</v>
      </c>
      <c r="H136" s="228">
        <v>41.399999999999999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39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201</v>
      </c>
      <c r="AT136" s="236" t="s">
        <v>197</v>
      </c>
      <c r="AU136" s="236" t="s">
        <v>83</v>
      </c>
      <c r="AY136" s="14" t="s">
        <v>195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201</v>
      </c>
      <c r="BM136" s="236" t="s">
        <v>370</v>
      </c>
    </row>
    <row r="137" s="2" customFormat="1" ht="37.8" customHeight="1">
      <c r="A137" s="35"/>
      <c r="B137" s="36"/>
      <c r="C137" s="224" t="s">
        <v>237</v>
      </c>
      <c r="D137" s="224" t="s">
        <v>197</v>
      </c>
      <c r="E137" s="225" t="s">
        <v>238</v>
      </c>
      <c r="F137" s="226" t="s">
        <v>239</v>
      </c>
      <c r="G137" s="227" t="s">
        <v>214</v>
      </c>
      <c r="H137" s="228">
        <v>19.233000000000001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39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201</v>
      </c>
      <c r="AT137" s="236" t="s">
        <v>197</v>
      </c>
      <c r="AU137" s="236" t="s">
        <v>83</v>
      </c>
      <c r="AY137" s="14" t="s">
        <v>195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201</v>
      </c>
      <c r="BM137" s="236" t="s">
        <v>371</v>
      </c>
    </row>
    <row r="138" s="2" customFormat="1" ht="37.8" customHeight="1">
      <c r="A138" s="35"/>
      <c r="B138" s="36"/>
      <c r="C138" s="224" t="s">
        <v>241</v>
      </c>
      <c r="D138" s="224" t="s">
        <v>197</v>
      </c>
      <c r="E138" s="225" t="s">
        <v>242</v>
      </c>
      <c r="F138" s="226" t="s">
        <v>243</v>
      </c>
      <c r="G138" s="227" t="s">
        <v>214</v>
      </c>
      <c r="H138" s="228">
        <v>7.6769999999999996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39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201</v>
      </c>
      <c r="AT138" s="236" t="s">
        <v>197</v>
      </c>
      <c r="AU138" s="236" t="s">
        <v>83</v>
      </c>
      <c r="AY138" s="14" t="s">
        <v>195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201</v>
      </c>
      <c r="BM138" s="236" t="s">
        <v>372</v>
      </c>
    </row>
    <row r="139" s="2" customFormat="1" ht="24.15" customHeight="1">
      <c r="A139" s="35"/>
      <c r="B139" s="36"/>
      <c r="C139" s="224" t="s">
        <v>8</v>
      </c>
      <c r="D139" s="224" t="s">
        <v>197</v>
      </c>
      <c r="E139" s="225" t="s">
        <v>245</v>
      </c>
      <c r="F139" s="226" t="s">
        <v>246</v>
      </c>
      <c r="G139" s="227" t="s">
        <v>214</v>
      </c>
      <c r="H139" s="228">
        <v>19.233000000000001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39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201</v>
      </c>
      <c r="AT139" s="236" t="s">
        <v>197</v>
      </c>
      <c r="AU139" s="236" t="s">
        <v>83</v>
      </c>
      <c r="AY139" s="14" t="s">
        <v>195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201</v>
      </c>
      <c r="BM139" s="236" t="s">
        <v>373</v>
      </c>
    </row>
    <row r="140" s="2" customFormat="1" ht="33" customHeight="1">
      <c r="A140" s="35"/>
      <c r="B140" s="36"/>
      <c r="C140" s="224" t="s">
        <v>248</v>
      </c>
      <c r="D140" s="224" t="s">
        <v>197</v>
      </c>
      <c r="E140" s="225" t="s">
        <v>249</v>
      </c>
      <c r="F140" s="226" t="s">
        <v>250</v>
      </c>
      <c r="G140" s="227" t="s">
        <v>251</v>
      </c>
      <c r="H140" s="228">
        <v>12.283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39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201</v>
      </c>
      <c r="AT140" s="236" t="s">
        <v>197</v>
      </c>
      <c r="AU140" s="236" t="s">
        <v>83</v>
      </c>
      <c r="AY140" s="14" t="s">
        <v>195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201</v>
      </c>
      <c r="BM140" s="236" t="s">
        <v>374</v>
      </c>
    </row>
    <row r="141" s="2" customFormat="1" ht="16.5" customHeight="1">
      <c r="A141" s="35"/>
      <c r="B141" s="36"/>
      <c r="C141" s="224" t="s">
        <v>253</v>
      </c>
      <c r="D141" s="224" t="s">
        <v>197</v>
      </c>
      <c r="E141" s="225" t="s">
        <v>254</v>
      </c>
      <c r="F141" s="226" t="s">
        <v>255</v>
      </c>
      <c r="G141" s="227" t="s">
        <v>214</v>
      </c>
      <c r="H141" s="228">
        <v>7.6769999999999996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39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201</v>
      </c>
      <c r="AT141" s="236" t="s">
        <v>197</v>
      </c>
      <c r="AU141" s="236" t="s">
        <v>83</v>
      </c>
      <c r="AY141" s="14" t="s">
        <v>195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201</v>
      </c>
      <c r="BM141" s="236" t="s">
        <v>375</v>
      </c>
    </row>
    <row r="142" s="2" customFormat="1" ht="24.15" customHeight="1">
      <c r="A142" s="35"/>
      <c r="B142" s="36"/>
      <c r="C142" s="224" t="s">
        <v>257</v>
      </c>
      <c r="D142" s="224" t="s">
        <v>197</v>
      </c>
      <c r="E142" s="225" t="s">
        <v>258</v>
      </c>
      <c r="F142" s="226" t="s">
        <v>259</v>
      </c>
      <c r="G142" s="227" t="s">
        <v>214</v>
      </c>
      <c r="H142" s="228">
        <v>19.233000000000001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39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201</v>
      </c>
      <c r="AT142" s="236" t="s">
        <v>197</v>
      </c>
      <c r="AU142" s="236" t="s">
        <v>83</v>
      </c>
      <c r="AY142" s="14" t="s">
        <v>195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201</v>
      </c>
      <c r="BM142" s="236" t="s">
        <v>376</v>
      </c>
    </row>
    <row r="143" s="2" customFormat="1" ht="16.5" customHeight="1">
      <c r="A143" s="35"/>
      <c r="B143" s="36"/>
      <c r="C143" s="238" t="s">
        <v>261</v>
      </c>
      <c r="D143" s="238" t="s">
        <v>262</v>
      </c>
      <c r="E143" s="239" t="s">
        <v>263</v>
      </c>
      <c r="F143" s="240" t="s">
        <v>264</v>
      </c>
      <c r="G143" s="241" t="s">
        <v>251</v>
      </c>
      <c r="H143" s="242">
        <v>16.277999999999999</v>
      </c>
      <c r="I143" s="243"/>
      <c r="J143" s="244">
        <f>ROUND(I143*H143,2)</f>
        <v>0</v>
      </c>
      <c r="K143" s="245"/>
      <c r="L143" s="246"/>
      <c r="M143" s="247" t="s">
        <v>1</v>
      </c>
      <c r="N143" s="248" t="s">
        <v>39</v>
      </c>
      <c r="O143" s="88"/>
      <c r="P143" s="234">
        <f>O143*H143</f>
        <v>0</v>
      </c>
      <c r="Q143" s="234">
        <v>1</v>
      </c>
      <c r="R143" s="234">
        <f>Q143*H143</f>
        <v>16.277999999999999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228</v>
      </c>
      <c r="AT143" s="236" t="s">
        <v>262</v>
      </c>
      <c r="AU143" s="236" t="s">
        <v>83</v>
      </c>
      <c r="AY143" s="14" t="s">
        <v>195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201</v>
      </c>
      <c r="BM143" s="236" t="s">
        <v>377</v>
      </c>
    </row>
    <row r="144" s="2" customFormat="1" ht="24.15" customHeight="1">
      <c r="A144" s="35"/>
      <c r="B144" s="36"/>
      <c r="C144" s="224" t="s">
        <v>266</v>
      </c>
      <c r="D144" s="224" t="s">
        <v>197</v>
      </c>
      <c r="E144" s="225" t="s">
        <v>267</v>
      </c>
      <c r="F144" s="226" t="s">
        <v>268</v>
      </c>
      <c r="G144" s="227" t="s">
        <v>214</v>
      </c>
      <c r="H144" s="228">
        <v>4.7169999999999996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39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201</v>
      </c>
      <c r="AT144" s="236" t="s">
        <v>197</v>
      </c>
      <c r="AU144" s="236" t="s">
        <v>83</v>
      </c>
      <c r="AY144" s="14" t="s">
        <v>195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201</v>
      </c>
      <c r="BM144" s="236" t="s">
        <v>378</v>
      </c>
    </row>
    <row r="145" s="2" customFormat="1" ht="16.5" customHeight="1">
      <c r="A145" s="35"/>
      <c r="B145" s="36"/>
      <c r="C145" s="238" t="s">
        <v>270</v>
      </c>
      <c r="D145" s="238" t="s">
        <v>262</v>
      </c>
      <c r="E145" s="239" t="s">
        <v>271</v>
      </c>
      <c r="F145" s="240" t="s">
        <v>272</v>
      </c>
      <c r="G145" s="241" t="s">
        <v>251</v>
      </c>
      <c r="H145" s="242">
        <v>7.5469999999999997</v>
      </c>
      <c r="I145" s="243"/>
      <c r="J145" s="244">
        <f>ROUND(I145*H145,2)</f>
        <v>0</v>
      </c>
      <c r="K145" s="245"/>
      <c r="L145" s="246"/>
      <c r="M145" s="247" t="s">
        <v>1</v>
      </c>
      <c r="N145" s="248" t="s">
        <v>39</v>
      </c>
      <c r="O145" s="88"/>
      <c r="P145" s="234">
        <f>O145*H145</f>
        <v>0</v>
      </c>
      <c r="Q145" s="234">
        <v>1</v>
      </c>
      <c r="R145" s="234">
        <f>Q145*H145</f>
        <v>7.5469999999999997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228</v>
      </c>
      <c r="AT145" s="236" t="s">
        <v>262</v>
      </c>
      <c r="AU145" s="236" t="s">
        <v>83</v>
      </c>
      <c r="AY145" s="14" t="s">
        <v>195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201</v>
      </c>
      <c r="BM145" s="236" t="s">
        <v>379</v>
      </c>
    </row>
    <row r="146" s="12" customFormat="1" ht="22.8" customHeight="1">
      <c r="A146" s="12"/>
      <c r="B146" s="208"/>
      <c r="C146" s="209"/>
      <c r="D146" s="210" t="s">
        <v>73</v>
      </c>
      <c r="E146" s="222" t="s">
        <v>201</v>
      </c>
      <c r="F146" s="222" t="s">
        <v>274</v>
      </c>
      <c r="G146" s="209"/>
      <c r="H146" s="209"/>
      <c r="I146" s="212"/>
      <c r="J146" s="223">
        <f>BK146</f>
        <v>0</v>
      </c>
      <c r="K146" s="209"/>
      <c r="L146" s="214"/>
      <c r="M146" s="215"/>
      <c r="N146" s="216"/>
      <c r="O146" s="216"/>
      <c r="P146" s="217">
        <f>SUM(P147:P148)</f>
        <v>0</v>
      </c>
      <c r="Q146" s="216"/>
      <c r="R146" s="217">
        <f>SUM(R147:R148)</f>
        <v>6.2749540599999998</v>
      </c>
      <c r="S146" s="216"/>
      <c r="T146" s="218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9" t="s">
        <v>81</v>
      </c>
      <c r="AT146" s="220" t="s">
        <v>73</v>
      </c>
      <c r="AU146" s="220" t="s">
        <v>81</v>
      </c>
      <c r="AY146" s="219" t="s">
        <v>195</v>
      </c>
      <c r="BK146" s="221">
        <f>SUM(BK147:BK148)</f>
        <v>0</v>
      </c>
    </row>
    <row r="147" s="2" customFormat="1" ht="16.5" customHeight="1">
      <c r="A147" s="35"/>
      <c r="B147" s="36"/>
      <c r="C147" s="224" t="s">
        <v>275</v>
      </c>
      <c r="D147" s="224" t="s">
        <v>197</v>
      </c>
      <c r="E147" s="225" t="s">
        <v>276</v>
      </c>
      <c r="F147" s="226" t="s">
        <v>277</v>
      </c>
      <c r="G147" s="227" t="s">
        <v>214</v>
      </c>
      <c r="H147" s="228">
        <v>0.89700000000000002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39</v>
      </c>
      <c r="O147" s="88"/>
      <c r="P147" s="234">
        <f>O147*H147</f>
        <v>0</v>
      </c>
      <c r="Q147" s="234">
        <v>1.7034</v>
      </c>
      <c r="R147" s="234">
        <f>Q147*H147</f>
        <v>1.5279498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201</v>
      </c>
      <c r="AT147" s="236" t="s">
        <v>197</v>
      </c>
      <c r="AU147" s="236" t="s">
        <v>83</v>
      </c>
      <c r="AY147" s="14" t="s">
        <v>195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201</v>
      </c>
      <c r="BM147" s="236" t="s">
        <v>380</v>
      </c>
    </row>
    <row r="148" s="2" customFormat="1" ht="24.15" customHeight="1">
      <c r="A148" s="35"/>
      <c r="B148" s="36"/>
      <c r="C148" s="224" t="s">
        <v>279</v>
      </c>
      <c r="D148" s="224" t="s">
        <v>197</v>
      </c>
      <c r="E148" s="225" t="s">
        <v>280</v>
      </c>
      <c r="F148" s="226" t="s">
        <v>281</v>
      </c>
      <c r="G148" s="227" t="s">
        <v>214</v>
      </c>
      <c r="H148" s="228">
        <v>2.0630000000000002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39</v>
      </c>
      <c r="O148" s="88"/>
      <c r="P148" s="234">
        <f>O148*H148</f>
        <v>0</v>
      </c>
      <c r="Q148" s="234">
        <v>2.3010199999999998</v>
      </c>
      <c r="R148" s="234">
        <f>Q148*H148</f>
        <v>4.7470042599999998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201</v>
      </c>
      <c r="AT148" s="236" t="s">
        <v>197</v>
      </c>
      <c r="AU148" s="236" t="s">
        <v>83</v>
      </c>
      <c r="AY148" s="14" t="s">
        <v>195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81</v>
      </c>
      <c r="BK148" s="237">
        <f>ROUND(I148*H148,2)</f>
        <v>0</v>
      </c>
      <c r="BL148" s="14" t="s">
        <v>201</v>
      </c>
      <c r="BM148" s="236" t="s">
        <v>381</v>
      </c>
    </row>
    <row r="149" s="12" customFormat="1" ht="25.92" customHeight="1">
      <c r="A149" s="12"/>
      <c r="B149" s="208"/>
      <c r="C149" s="209"/>
      <c r="D149" s="210" t="s">
        <v>73</v>
      </c>
      <c r="E149" s="211" t="s">
        <v>283</v>
      </c>
      <c r="F149" s="211" t="s">
        <v>284</v>
      </c>
      <c r="G149" s="209"/>
      <c r="H149" s="209"/>
      <c r="I149" s="212"/>
      <c r="J149" s="213">
        <f>BK149</f>
        <v>0</v>
      </c>
      <c r="K149" s="209"/>
      <c r="L149" s="214"/>
      <c r="M149" s="215"/>
      <c r="N149" s="216"/>
      <c r="O149" s="216"/>
      <c r="P149" s="217">
        <f>P150</f>
        <v>0</v>
      </c>
      <c r="Q149" s="216"/>
      <c r="R149" s="217">
        <f>R150</f>
        <v>0</v>
      </c>
      <c r="S149" s="216"/>
      <c r="T149" s="218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9" t="s">
        <v>216</v>
      </c>
      <c r="AT149" s="220" t="s">
        <v>73</v>
      </c>
      <c r="AU149" s="220" t="s">
        <v>74</v>
      </c>
      <c r="AY149" s="219" t="s">
        <v>195</v>
      </c>
      <c r="BK149" s="221">
        <f>BK150</f>
        <v>0</v>
      </c>
    </row>
    <row r="150" s="12" customFormat="1" ht="22.8" customHeight="1">
      <c r="A150" s="12"/>
      <c r="B150" s="208"/>
      <c r="C150" s="209"/>
      <c r="D150" s="210" t="s">
        <v>73</v>
      </c>
      <c r="E150" s="222" t="s">
        <v>285</v>
      </c>
      <c r="F150" s="222" t="s">
        <v>286</v>
      </c>
      <c r="G150" s="209"/>
      <c r="H150" s="209"/>
      <c r="I150" s="212"/>
      <c r="J150" s="223">
        <f>BK150</f>
        <v>0</v>
      </c>
      <c r="K150" s="209"/>
      <c r="L150" s="214"/>
      <c r="M150" s="215"/>
      <c r="N150" s="216"/>
      <c r="O150" s="216"/>
      <c r="P150" s="217">
        <f>P151</f>
        <v>0</v>
      </c>
      <c r="Q150" s="216"/>
      <c r="R150" s="217">
        <f>R151</f>
        <v>0</v>
      </c>
      <c r="S150" s="216"/>
      <c r="T150" s="218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9" t="s">
        <v>216</v>
      </c>
      <c r="AT150" s="220" t="s">
        <v>73</v>
      </c>
      <c r="AU150" s="220" t="s">
        <v>81</v>
      </c>
      <c r="AY150" s="219" t="s">
        <v>195</v>
      </c>
      <c r="BK150" s="221">
        <f>BK151</f>
        <v>0</v>
      </c>
    </row>
    <row r="151" s="2" customFormat="1" ht="24.15" customHeight="1">
      <c r="A151" s="35"/>
      <c r="B151" s="36"/>
      <c r="C151" s="224" t="s">
        <v>7</v>
      </c>
      <c r="D151" s="224" t="s">
        <v>197</v>
      </c>
      <c r="E151" s="225" t="s">
        <v>287</v>
      </c>
      <c r="F151" s="226" t="s">
        <v>288</v>
      </c>
      <c r="G151" s="227" t="s">
        <v>289</v>
      </c>
      <c r="H151" s="228">
        <v>1</v>
      </c>
      <c r="I151" s="229"/>
      <c r="J151" s="230">
        <f>ROUND(I151*H151,2)</f>
        <v>0</v>
      </c>
      <c r="K151" s="231"/>
      <c r="L151" s="41"/>
      <c r="M151" s="249" t="s">
        <v>1</v>
      </c>
      <c r="N151" s="250" t="s">
        <v>39</v>
      </c>
      <c r="O151" s="251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290</v>
      </c>
      <c r="AT151" s="236" t="s">
        <v>197</v>
      </c>
      <c r="AU151" s="236" t="s">
        <v>83</v>
      </c>
      <c r="AY151" s="14" t="s">
        <v>195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81</v>
      </c>
      <c r="BK151" s="237">
        <f>ROUND(I151*H151,2)</f>
        <v>0</v>
      </c>
      <c r="BL151" s="14" t="s">
        <v>290</v>
      </c>
      <c r="BM151" s="236" t="s">
        <v>382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xJM0YQ08cD1UJjM0YbMKFBMXqLm0+1jDzczCGMY5810V/ZC6sicODAPDa+3ByDuYqvYlXkvz2WJInI9weiwGtg==" hashValue="VeZ+wSbk618ufFwLwYTmLPneYZSDwCIm9vAIWicxMfeu3wMyq07EMkErO+uaNUQc9v4ZD85YY3Y6XmY3CKdq1Q==" algorithmName="SHA-512" password="EC3B"/>
  <autoFilter ref="C124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111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165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Rekonstrukce vodovodu a kanalizace ve Znojmě - nám. Svobody-výkaz výměr</v>
      </c>
      <c r="F7" s="147"/>
      <c r="G7" s="147"/>
      <c r="H7" s="147"/>
      <c r="L7" s="17"/>
    </row>
    <row r="8" s="1" customFormat="1" ht="12" customHeight="1">
      <c r="B8" s="17"/>
      <c r="D8" s="147" t="s">
        <v>166</v>
      </c>
      <c r="L8" s="17"/>
    </row>
    <row r="9" s="2" customFormat="1" ht="16.5" customHeight="1">
      <c r="A9" s="35"/>
      <c r="B9" s="41"/>
      <c r="C9" s="35"/>
      <c r="D9" s="35"/>
      <c r="E9" s="148" t="s">
        <v>383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168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384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21. 1. 2025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ROUND(J125,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ROUND((SUM(BE125:BE151)),  2)</f>
        <v>0</v>
      </c>
      <c r="G35" s="35"/>
      <c r="H35" s="35"/>
      <c r="I35" s="161">
        <v>0.20999999999999999</v>
      </c>
      <c r="J35" s="160">
        <f>ROUND(((SUM(BE125:BE151))*I35),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ROUND((SUM(BF125:BF151)),  2)</f>
        <v>0</v>
      </c>
      <c r="G36" s="35"/>
      <c r="H36" s="35"/>
      <c r="I36" s="161">
        <v>0.12</v>
      </c>
      <c r="J36" s="160">
        <f>ROUND(((SUM(BF125:BF151))*I36),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ROUND((SUM(BG125:BG151)),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ROUND((SUM(BH125:BH151)),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ROUND((SUM(BI125:BI151)),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170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Rekonstrukce vodovodu a kanalizace ve Znojmě - nám. Svobody-výkaz výměr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166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383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168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01 - Kanalizační přípojka pro p.č. 210-dl.4,9 m-zemní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Znojmo</v>
      </c>
      <c r="G91" s="37"/>
      <c r="H91" s="37"/>
      <c r="I91" s="29" t="s">
        <v>22</v>
      </c>
      <c r="J91" s="76" t="str">
        <f>IF(J14="","",J14)</f>
        <v>21. 1. 2025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171</v>
      </c>
      <c r="D96" s="182"/>
      <c r="E96" s="182"/>
      <c r="F96" s="182"/>
      <c r="G96" s="182"/>
      <c r="H96" s="182"/>
      <c r="I96" s="182"/>
      <c r="J96" s="183" t="s">
        <v>172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173</v>
      </c>
      <c r="D98" s="37"/>
      <c r="E98" s="37"/>
      <c r="F98" s="37"/>
      <c r="G98" s="37"/>
      <c r="H98" s="37"/>
      <c r="I98" s="37"/>
      <c r="J98" s="107">
        <f>J125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174</v>
      </c>
    </row>
    <row r="99" s="9" customFormat="1" ht="24.96" customHeight="1">
      <c r="A99" s="9"/>
      <c r="B99" s="185"/>
      <c r="C99" s="186"/>
      <c r="D99" s="187" t="s">
        <v>175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176</v>
      </c>
      <c r="E100" s="193"/>
      <c r="F100" s="193"/>
      <c r="G100" s="193"/>
      <c r="H100" s="193"/>
      <c r="I100" s="193"/>
      <c r="J100" s="194">
        <f>J127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177</v>
      </c>
      <c r="E101" s="193"/>
      <c r="F101" s="193"/>
      <c r="G101" s="193"/>
      <c r="H101" s="193"/>
      <c r="I101" s="193"/>
      <c r="J101" s="194">
        <f>J146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5"/>
      <c r="C102" s="186"/>
      <c r="D102" s="187" t="s">
        <v>178</v>
      </c>
      <c r="E102" s="188"/>
      <c r="F102" s="188"/>
      <c r="G102" s="188"/>
      <c r="H102" s="188"/>
      <c r="I102" s="188"/>
      <c r="J102" s="189">
        <f>J149</f>
        <v>0</v>
      </c>
      <c r="K102" s="186"/>
      <c r="L102" s="19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1"/>
      <c r="C103" s="130"/>
      <c r="D103" s="192" t="s">
        <v>179</v>
      </c>
      <c r="E103" s="193"/>
      <c r="F103" s="193"/>
      <c r="G103" s="193"/>
      <c r="H103" s="193"/>
      <c r="I103" s="193"/>
      <c r="J103" s="194">
        <f>J150</f>
        <v>0</v>
      </c>
      <c r="K103" s="130"/>
      <c r="L103" s="19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180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6.25" customHeight="1">
      <c r="A113" s="35"/>
      <c r="B113" s="36"/>
      <c r="C113" s="37"/>
      <c r="D113" s="37"/>
      <c r="E113" s="180" t="str">
        <f>E7</f>
        <v>Rekonstrukce vodovodu a kanalizace ve Znojmě - nám. Svobody-výkaz výměr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" customFormat="1" ht="12" customHeight="1">
      <c r="B114" s="18"/>
      <c r="C114" s="29" t="s">
        <v>166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0" t="s">
        <v>383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168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E11</f>
        <v>01 - Kanalizační přípojka pro p.č. 210-dl.4,9 m-zemní práce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F14</f>
        <v>Znojmo</v>
      </c>
      <c r="G119" s="37"/>
      <c r="H119" s="37"/>
      <c r="I119" s="29" t="s">
        <v>22</v>
      </c>
      <c r="J119" s="76" t="str">
        <f>IF(J14="","",J14)</f>
        <v>21. 1. 2025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E17</f>
        <v xml:space="preserve"> </v>
      </c>
      <c r="G121" s="37"/>
      <c r="H121" s="37"/>
      <c r="I121" s="29" t="s">
        <v>30</v>
      </c>
      <c r="J121" s="33" t="str">
        <f>E23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IF(E20="","",E20)</f>
        <v>Vyplň údaj</v>
      </c>
      <c r="G122" s="37"/>
      <c r="H122" s="37"/>
      <c r="I122" s="29" t="s">
        <v>32</v>
      </c>
      <c r="J122" s="33" t="str">
        <f>E26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96"/>
      <c r="B124" s="197"/>
      <c r="C124" s="198" t="s">
        <v>181</v>
      </c>
      <c r="D124" s="199" t="s">
        <v>59</v>
      </c>
      <c r="E124" s="199" t="s">
        <v>55</v>
      </c>
      <c r="F124" s="199" t="s">
        <v>56</v>
      </c>
      <c r="G124" s="199" t="s">
        <v>182</v>
      </c>
      <c r="H124" s="199" t="s">
        <v>183</v>
      </c>
      <c r="I124" s="199" t="s">
        <v>184</v>
      </c>
      <c r="J124" s="200" t="s">
        <v>172</v>
      </c>
      <c r="K124" s="201" t="s">
        <v>185</v>
      </c>
      <c r="L124" s="202"/>
      <c r="M124" s="97" t="s">
        <v>1</v>
      </c>
      <c r="N124" s="98" t="s">
        <v>38</v>
      </c>
      <c r="O124" s="98" t="s">
        <v>186</v>
      </c>
      <c r="P124" s="98" t="s">
        <v>187</v>
      </c>
      <c r="Q124" s="98" t="s">
        <v>188</v>
      </c>
      <c r="R124" s="98" t="s">
        <v>189</v>
      </c>
      <c r="S124" s="98" t="s">
        <v>190</v>
      </c>
      <c r="T124" s="99" t="s">
        <v>191</v>
      </c>
      <c r="U124" s="196"/>
      <c r="V124" s="196"/>
      <c r="W124" s="196"/>
      <c r="X124" s="196"/>
      <c r="Y124" s="196"/>
      <c r="Z124" s="196"/>
      <c r="AA124" s="196"/>
      <c r="AB124" s="196"/>
      <c r="AC124" s="196"/>
      <c r="AD124" s="196"/>
      <c r="AE124" s="196"/>
    </row>
    <row r="125" s="2" customFormat="1" ht="22.8" customHeight="1">
      <c r="A125" s="35"/>
      <c r="B125" s="36"/>
      <c r="C125" s="104" t="s">
        <v>192</v>
      </c>
      <c r="D125" s="37"/>
      <c r="E125" s="37"/>
      <c r="F125" s="37"/>
      <c r="G125" s="37"/>
      <c r="H125" s="37"/>
      <c r="I125" s="37"/>
      <c r="J125" s="203">
        <f>BK125</f>
        <v>0</v>
      </c>
      <c r="K125" s="37"/>
      <c r="L125" s="41"/>
      <c r="M125" s="100"/>
      <c r="N125" s="204"/>
      <c r="O125" s="101"/>
      <c r="P125" s="205">
        <f>P126+P149</f>
        <v>0</v>
      </c>
      <c r="Q125" s="101"/>
      <c r="R125" s="205">
        <f>R126+R149</f>
        <v>20.784775099999997</v>
      </c>
      <c r="S125" s="101"/>
      <c r="T125" s="206">
        <f>T126+T149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73</v>
      </c>
      <c r="AU125" s="14" t="s">
        <v>174</v>
      </c>
      <c r="BK125" s="207">
        <f>BK126+BK149</f>
        <v>0</v>
      </c>
    </row>
    <row r="126" s="12" customFormat="1" ht="25.92" customHeight="1">
      <c r="A126" s="12"/>
      <c r="B126" s="208"/>
      <c r="C126" s="209"/>
      <c r="D126" s="210" t="s">
        <v>73</v>
      </c>
      <c r="E126" s="211" t="s">
        <v>193</v>
      </c>
      <c r="F126" s="211" t="s">
        <v>194</v>
      </c>
      <c r="G126" s="209"/>
      <c r="H126" s="209"/>
      <c r="I126" s="212"/>
      <c r="J126" s="213">
        <f>BK126</f>
        <v>0</v>
      </c>
      <c r="K126" s="209"/>
      <c r="L126" s="214"/>
      <c r="M126" s="215"/>
      <c r="N126" s="216"/>
      <c r="O126" s="216"/>
      <c r="P126" s="217">
        <f>P127+P146</f>
        <v>0</v>
      </c>
      <c r="Q126" s="216"/>
      <c r="R126" s="217">
        <f>R127+R146</f>
        <v>20.784775099999997</v>
      </c>
      <c r="S126" s="216"/>
      <c r="T126" s="218">
        <f>T127+T146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9" t="s">
        <v>81</v>
      </c>
      <c r="AT126" s="220" t="s">
        <v>73</v>
      </c>
      <c r="AU126" s="220" t="s">
        <v>74</v>
      </c>
      <c r="AY126" s="219" t="s">
        <v>195</v>
      </c>
      <c r="BK126" s="221">
        <f>BK127+BK146</f>
        <v>0</v>
      </c>
    </row>
    <row r="127" s="12" customFormat="1" ht="22.8" customHeight="1">
      <c r="A127" s="12"/>
      <c r="B127" s="208"/>
      <c r="C127" s="209"/>
      <c r="D127" s="210" t="s">
        <v>73</v>
      </c>
      <c r="E127" s="222" t="s">
        <v>81</v>
      </c>
      <c r="F127" s="222" t="s">
        <v>196</v>
      </c>
      <c r="G127" s="209"/>
      <c r="H127" s="209"/>
      <c r="I127" s="212"/>
      <c r="J127" s="223">
        <f>BK127</f>
        <v>0</v>
      </c>
      <c r="K127" s="209"/>
      <c r="L127" s="214"/>
      <c r="M127" s="215"/>
      <c r="N127" s="216"/>
      <c r="O127" s="216"/>
      <c r="P127" s="217">
        <f>SUM(P128:P145)</f>
        <v>0</v>
      </c>
      <c r="Q127" s="216"/>
      <c r="R127" s="217">
        <f>SUM(R128:R145)</f>
        <v>16.328714999999999</v>
      </c>
      <c r="S127" s="216"/>
      <c r="T127" s="218">
        <f>SUM(T128:T145)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9" t="s">
        <v>81</v>
      </c>
      <c r="AT127" s="220" t="s">
        <v>73</v>
      </c>
      <c r="AU127" s="220" t="s">
        <v>81</v>
      </c>
      <c r="AY127" s="219" t="s">
        <v>195</v>
      </c>
      <c r="BK127" s="221">
        <f>SUM(BK128:BK145)</f>
        <v>0</v>
      </c>
    </row>
    <row r="128" s="2" customFormat="1" ht="24.15" customHeight="1">
      <c r="A128" s="35"/>
      <c r="B128" s="36"/>
      <c r="C128" s="224" t="s">
        <v>81</v>
      </c>
      <c r="D128" s="224" t="s">
        <v>197</v>
      </c>
      <c r="E128" s="225" t="s">
        <v>198</v>
      </c>
      <c r="F128" s="226" t="s">
        <v>199</v>
      </c>
      <c r="G128" s="227" t="s">
        <v>200</v>
      </c>
      <c r="H128" s="228">
        <v>1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39</v>
      </c>
      <c r="O128" s="88"/>
      <c r="P128" s="234">
        <f>O128*H128</f>
        <v>0</v>
      </c>
      <c r="Q128" s="234">
        <v>0.017500000000000002</v>
      </c>
      <c r="R128" s="234">
        <f>Q128*H128</f>
        <v>0.017500000000000002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201</v>
      </c>
      <c r="AT128" s="236" t="s">
        <v>197</v>
      </c>
      <c r="AU128" s="236" t="s">
        <v>83</v>
      </c>
      <c r="AY128" s="14" t="s">
        <v>195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201</v>
      </c>
      <c r="BM128" s="236" t="s">
        <v>385</v>
      </c>
    </row>
    <row r="129" s="2" customFormat="1" ht="24.15" customHeight="1">
      <c r="A129" s="35"/>
      <c r="B129" s="36"/>
      <c r="C129" s="224" t="s">
        <v>83</v>
      </c>
      <c r="D129" s="224" t="s">
        <v>197</v>
      </c>
      <c r="E129" s="225" t="s">
        <v>203</v>
      </c>
      <c r="F129" s="226" t="s">
        <v>204</v>
      </c>
      <c r="G129" s="227" t="s">
        <v>205</v>
      </c>
      <c r="H129" s="228">
        <v>7.5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39</v>
      </c>
      <c r="O129" s="88"/>
      <c r="P129" s="234">
        <f>O129*H129</f>
        <v>0</v>
      </c>
      <c r="Q129" s="234">
        <v>3.0000000000000001E-05</v>
      </c>
      <c r="R129" s="234">
        <f>Q129*H129</f>
        <v>0.00022499999999999999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201</v>
      </c>
      <c r="AT129" s="236" t="s">
        <v>197</v>
      </c>
      <c r="AU129" s="236" t="s">
        <v>83</v>
      </c>
      <c r="AY129" s="14" t="s">
        <v>195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201</v>
      </c>
      <c r="BM129" s="236" t="s">
        <v>386</v>
      </c>
    </row>
    <row r="130" s="2" customFormat="1" ht="24.15" customHeight="1">
      <c r="A130" s="35"/>
      <c r="B130" s="36"/>
      <c r="C130" s="224" t="s">
        <v>207</v>
      </c>
      <c r="D130" s="224" t="s">
        <v>197</v>
      </c>
      <c r="E130" s="225" t="s">
        <v>208</v>
      </c>
      <c r="F130" s="226" t="s">
        <v>209</v>
      </c>
      <c r="G130" s="227" t="s">
        <v>210</v>
      </c>
      <c r="H130" s="228">
        <v>1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39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201</v>
      </c>
      <c r="AT130" s="236" t="s">
        <v>197</v>
      </c>
      <c r="AU130" s="236" t="s">
        <v>83</v>
      </c>
      <c r="AY130" s="14" t="s">
        <v>195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201</v>
      </c>
      <c r="BM130" s="236" t="s">
        <v>387</v>
      </c>
    </row>
    <row r="131" s="2" customFormat="1" ht="33" customHeight="1">
      <c r="A131" s="35"/>
      <c r="B131" s="36"/>
      <c r="C131" s="224" t="s">
        <v>201</v>
      </c>
      <c r="D131" s="224" t="s">
        <v>197</v>
      </c>
      <c r="E131" s="225" t="s">
        <v>212</v>
      </c>
      <c r="F131" s="226" t="s">
        <v>213</v>
      </c>
      <c r="G131" s="227" t="s">
        <v>214</v>
      </c>
      <c r="H131" s="228">
        <v>7.6440000000000001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39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201</v>
      </c>
      <c r="AT131" s="236" t="s">
        <v>197</v>
      </c>
      <c r="AU131" s="236" t="s">
        <v>83</v>
      </c>
      <c r="AY131" s="14" t="s">
        <v>195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201</v>
      </c>
      <c r="BM131" s="236" t="s">
        <v>388</v>
      </c>
    </row>
    <row r="132" s="2" customFormat="1" ht="33" customHeight="1">
      <c r="A132" s="35"/>
      <c r="B132" s="36"/>
      <c r="C132" s="224" t="s">
        <v>216</v>
      </c>
      <c r="D132" s="224" t="s">
        <v>197</v>
      </c>
      <c r="E132" s="225" t="s">
        <v>217</v>
      </c>
      <c r="F132" s="226" t="s">
        <v>218</v>
      </c>
      <c r="G132" s="227" t="s">
        <v>214</v>
      </c>
      <c r="H132" s="228">
        <v>9.5549999999999997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39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201</v>
      </c>
      <c r="AT132" s="236" t="s">
        <v>197</v>
      </c>
      <c r="AU132" s="236" t="s">
        <v>83</v>
      </c>
      <c r="AY132" s="14" t="s">
        <v>195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201</v>
      </c>
      <c r="BM132" s="236" t="s">
        <v>389</v>
      </c>
    </row>
    <row r="133" s="2" customFormat="1" ht="33" customHeight="1">
      <c r="A133" s="35"/>
      <c r="B133" s="36"/>
      <c r="C133" s="224" t="s">
        <v>220</v>
      </c>
      <c r="D133" s="224" t="s">
        <v>197</v>
      </c>
      <c r="E133" s="225" t="s">
        <v>221</v>
      </c>
      <c r="F133" s="226" t="s">
        <v>222</v>
      </c>
      <c r="G133" s="227" t="s">
        <v>214</v>
      </c>
      <c r="H133" s="228">
        <v>1.911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39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201</v>
      </c>
      <c r="AT133" s="236" t="s">
        <v>197</v>
      </c>
      <c r="AU133" s="236" t="s">
        <v>83</v>
      </c>
      <c r="AY133" s="14" t="s">
        <v>195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201</v>
      </c>
      <c r="BM133" s="236" t="s">
        <v>390</v>
      </c>
    </row>
    <row r="134" s="2" customFormat="1" ht="24.15" customHeight="1">
      <c r="A134" s="35"/>
      <c r="B134" s="36"/>
      <c r="C134" s="224" t="s">
        <v>224</v>
      </c>
      <c r="D134" s="224" t="s">
        <v>197</v>
      </c>
      <c r="E134" s="225" t="s">
        <v>225</v>
      </c>
      <c r="F134" s="226" t="s">
        <v>226</v>
      </c>
      <c r="G134" s="227" t="s">
        <v>214</v>
      </c>
      <c r="H134" s="228">
        <v>9.5549999999999997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39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201</v>
      </c>
      <c r="AT134" s="236" t="s">
        <v>197</v>
      </c>
      <c r="AU134" s="236" t="s">
        <v>83</v>
      </c>
      <c r="AY134" s="14" t="s">
        <v>195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201</v>
      </c>
      <c r="BM134" s="236" t="s">
        <v>391</v>
      </c>
    </row>
    <row r="135" s="2" customFormat="1" ht="24.15" customHeight="1">
      <c r="A135" s="35"/>
      <c r="B135" s="36"/>
      <c r="C135" s="224" t="s">
        <v>228</v>
      </c>
      <c r="D135" s="224" t="s">
        <v>197</v>
      </c>
      <c r="E135" s="225" t="s">
        <v>229</v>
      </c>
      <c r="F135" s="226" t="s">
        <v>230</v>
      </c>
      <c r="G135" s="227" t="s">
        <v>231</v>
      </c>
      <c r="H135" s="228">
        <v>29.399999999999999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39</v>
      </c>
      <c r="O135" s="88"/>
      <c r="P135" s="234">
        <f>O135*H135</f>
        <v>0</v>
      </c>
      <c r="Q135" s="234">
        <v>0.00084999999999999995</v>
      </c>
      <c r="R135" s="234">
        <f>Q135*H135</f>
        <v>0.024989999999999998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201</v>
      </c>
      <c r="AT135" s="236" t="s">
        <v>197</v>
      </c>
      <c r="AU135" s="236" t="s">
        <v>83</v>
      </c>
      <c r="AY135" s="14" t="s">
        <v>195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201</v>
      </c>
      <c r="BM135" s="236" t="s">
        <v>392</v>
      </c>
    </row>
    <row r="136" s="2" customFormat="1" ht="24.15" customHeight="1">
      <c r="A136" s="35"/>
      <c r="B136" s="36"/>
      <c r="C136" s="224" t="s">
        <v>233</v>
      </c>
      <c r="D136" s="224" t="s">
        <v>197</v>
      </c>
      <c r="E136" s="225" t="s">
        <v>234</v>
      </c>
      <c r="F136" s="226" t="s">
        <v>235</v>
      </c>
      <c r="G136" s="227" t="s">
        <v>231</v>
      </c>
      <c r="H136" s="228">
        <v>29.399999999999999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39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201</v>
      </c>
      <c r="AT136" s="236" t="s">
        <v>197</v>
      </c>
      <c r="AU136" s="236" t="s">
        <v>83</v>
      </c>
      <c r="AY136" s="14" t="s">
        <v>195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201</v>
      </c>
      <c r="BM136" s="236" t="s">
        <v>393</v>
      </c>
    </row>
    <row r="137" s="2" customFormat="1" ht="37.8" customHeight="1">
      <c r="A137" s="35"/>
      <c r="B137" s="36"/>
      <c r="C137" s="224" t="s">
        <v>237</v>
      </c>
      <c r="D137" s="224" t="s">
        <v>197</v>
      </c>
      <c r="E137" s="225" t="s">
        <v>238</v>
      </c>
      <c r="F137" s="226" t="s">
        <v>239</v>
      </c>
      <c r="G137" s="227" t="s">
        <v>214</v>
      </c>
      <c r="H137" s="228">
        <v>13.658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39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201</v>
      </c>
      <c r="AT137" s="236" t="s">
        <v>197</v>
      </c>
      <c r="AU137" s="236" t="s">
        <v>83</v>
      </c>
      <c r="AY137" s="14" t="s">
        <v>195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201</v>
      </c>
      <c r="BM137" s="236" t="s">
        <v>394</v>
      </c>
    </row>
    <row r="138" s="2" customFormat="1" ht="37.8" customHeight="1">
      <c r="A138" s="35"/>
      <c r="B138" s="36"/>
      <c r="C138" s="224" t="s">
        <v>241</v>
      </c>
      <c r="D138" s="224" t="s">
        <v>197</v>
      </c>
      <c r="E138" s="225" t="s">
        <v>242</v>
      </c>
      <c r="F138" s="226" t="s">
        <v>243</v>
      </c>
      <c r="G138" s="227" t="s">
        <v>214</v>
      </c>
      <c r="H138" s="228">
        <v>5.452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39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201</v>
      </c>
      <c r="AT138" s="236" t="s">
        <v>197</v>
      </c>
      <c r="AU138" s="236" t="s">
        <v>83</v>
      </c>
      <c r="AY138" s="14" t="s">
        <v>195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201</v>
      </c>
      <c r="BM138" s="236" t="s">
        <v>395</v>
      </c>
    </row>
    <row r="139" s="2" customFormat="1" ht="24.15" customHeight="1">
      <c r="A139" s="35"/>
      <c r="B139" s="36"/>
      <c r="C139" s="224" t="s">
        <v>8</v>
      </c>
      <c r="D139" s="224" t="s">
        <v>197</v>
      </c>
      <c r="E139" s="225" t="s">
        <v>245</v>
      </c>
      <c r="F139" s="226" t="s">
        <v>246</v>
      </c>
      <c r="G139" s="227" t="s">
        <v>214</v>
      </c>
      <c r="H139" s="228">
        <v>13.658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39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201</v>
      </c>
      <c r="AT139" s="236" t="s">
        <v>197</v>
      </c>
      <c r="AU139" s="236" t="s">
        <v>83</v>
      </c>
      <c r="AY139" s="14" t="s">
        <v>195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201</v>
      </c>
      <c r="BM139" s="236" t="s">
        <v>396</v>
      </c>
    </row>
    <row r="140" s="2" customFormat="1" ht="33" customHeight="1">
      <c r="A140" s="35"/>
      <c r="B140" s="36"/>
      <c r="C140" s="224" t="s">
        <v>248</v>
      </c>
      <c r="D140" s="224" t="s">
        <v>197</v>
      </c>
      <c r="E140" s="225" t="s">
        <v>249</v>
      </c>
      <c r="F140" s="226" t="s">
        <v>250</v>
      </c>
      <c r="G140" s="227" t="s">
        <v>251</v>
      </c>
      <c r="H140" s="228">
        <v>8.7230000000000008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39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201</v>
      </c>
      <c r="AT140" s="236" t="s">
        <v>197</v>
      </c>
      <c r="AU140" s="236" t="s">
        <v>83</v>
      </c>
      <c r="AY140" s="14" t="s">
        <v>195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201</v>
      </c>
      <c r="BM140" s="236" t="s">
        <v>397</v>
      </c>
    </row>
    <row r="141" s="2" customFormat="1" ht="16.5" customHeight="1">
      <c r="A141" s="35"/>
      <c r="B141" s="36"/>
      <c r="C141" s="224" t="s">
        <v>253</v>
      </c>
      <c r="D141" s="224" t="s">
        <v>197</v>
      </c>
      <c r="E141" s="225" t="s">
        <v>254</v>
      </c>
      <c r="F141" s="226" t="s">
        <v>255</v>
      </c>
      <c r="G141" s="227" t="s">
        <v>214</v>
      </c>
      <c r="H141" s="228">
        <v>5.452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39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201</v>
      </c>
      <c r="AT141" s="236" t="s">
        <v>197</v>
      </c>
      <c r="AU141" s="236" t="s">
        <v>83</v>
      </c>
      <c r="AY141" s="14" t="s">
        <v>195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201</v>
      </c>
      <c r="BM141" s="236" t="s">
        <v>398</v>
      </c>
    </row>
    <row r="142" s="2" customFormat="1" ht="24.15" customHeight="1">
      <c r="A142" s="35"/>
      <c r="B142" s="36"/>
      <c r="C142" s="224" t="s">
        <v>257</v>
      </c>
      <c r="D142" s="224" t="s">
        <v>197</v>
      </c>
      <c r="E142" s="225" t="s">
        <v>258</v>
      </c>
      <c r="F142" s="226" t="s">
        <v>259</v>
      </c>
      <c r="G142" s="227" t="s">
        <v>214</v>
      </c>
      <c r="H142" s="228">
        <v>13.658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39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201</v>
      </c>
      <c r="AT142" s="236" t="s">
        <v>197</v>
      </c>
      <c r="AU142" s="236" t="s">
        <v>83</v>
      </c>
      <c r="AY142" s="14" t="s">
        <v>195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201</v>
      </c>
      <c r="BM142" s="236" t="s">
        <v>399</v>
      </c>
    </row>
    <row r="143" s="2" customFormat="1" ht="16.5" customHeight="1">
      <c r="A143" s="35"/>
      <c r="B143" s="36"/>
      <c r="C143" s="238" t="s">
        <v>261</v>
      </c>
      <c r="D143" s="238" t="s">
        <v>262</v>
      </c>
      <c r="E143" s="239" t="s">
        <v>263</v>
      </c>
      <c r="F143" s="240" t="s">
        <v>264</v>
      </c>
      <c r="G143" s="241" t="s">
        <v>251</v>
      </c>
      <c r="H143" s="242">
        <v>10.926</v>
      </c>
      <c r="I143" s="243"/>
      <c r="J143" s="244">
        <f>ROUND(I143*H143,2)</f>
        <v>0</v>
      </c>
      <c r="K143" s="245"/>
      <c r="L143" s="246"/>
      <c r="M143" s="247" t="s">
        <v>1</v>
      </c>
      <c r="N143" s="248" t="s">
        <v>39</v>
      </c>
      <c r="O143" s="88"/>
      <c r="P143" s="234">
        <f>O143*H143</f>
        <v>0</v>
      </c>
      <c r="Q143" s="234">
        <v>1</v>
      </c>
      <c r="R143" s="234">
        <f>Q143*H143</f>
        <v>10.926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228</v>
      </c>
      <c r="AT143" s="236" t="s">
        <v>262</v>
      </c>
      <c r="AU143" s="236" t="s">
        <v>83</v>
      </c>
      <c r="AY143" s="14" t="s">
        <v>195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201</v>
      </c>
      <c r="BM143" s="236" t="s">
        <v>400</v>
      </c>
    </row>
    <row r="144" s="2" customFormat="1" ht="24.15" customHeight="1">
      <c r="A144" s="35"/>
      <c r="B144" s="36"/>
      <c r="C144" s="224" t="s">
        <v>266</v>
      </c>
      <c r="D144" s="224" t="s">
        <v>197</v>
      </c>
      <c r="E144" s="225" t="s">
        <v>267</v>
      </c>
      <c r="F144" s="226" t="s">
        <v>268</v>
      </c>
      <c r="G144" s="227" t="s">
        <v>214</v>
      </c>
      <c r="H144" s="228">
        <v>3.3500000000000001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39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201</v>
      </c>
      <c r="AT144" s="236" t="s">
        <v>197</v>
      </c>
      <c r="AU144" s="236" t="s">
        <v>83</v>
      </c>
      <c r="AY144" s="14" t="s">
        <v>195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201</v>
      </c>
      <c r="BM144" s="236" t="s">
        <v>401</v>
      </c>
    </row>
    <row r="145" s="2" customFormat="1" ht="16.5" customHeight="1">
      <c r="A145" s="35"/>
      <c r="B145" s="36"/>
      <c r="C145" s="238" t="s">
        <v>270</v>
      </c>
      <c r="D145" s="238" t="s">
        <v>262</v>
      </c>
      <c r="E145" s="239" t="s">
        <v>271</v>
      </c>
      <c r="F145" s="240" t="s">
        <v>272</v>
      </c>
      <c r="G145" s="241" t="s">
        <v>251</v>
      </c>
      <c r="H145" s="242">
        <v>5.3600000000000003</v>
      </c>
      <c r="I145" s="243"/>
      <c r="J145" s="244">
        <f>ROUND(I145*H145,2)</f>
        <v>0</v>
      </c>
      <c r="K145" s="245"/>
      <c r="L145" s="246"/>
      <c r="M145" s="247" t="s">
        <v>1</v>
      </c>
      <c r="N145" s="248" t="s">
        <v>39</v>
      </c>
      <c r="O145" s="88"/>
      <c r="P145" s="234">
        <f>O145*H145</f>
        <v>0</v>
      </c>
      <c r="Q145" s="234">
        <v>1</v>
      </c>
      <c r="R145" s="234">
        <f>Q145*H145</f>
        <v>5.3600000000000003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228</v>
      </c>
      <c r="AT145" s="236" t="s">
        <v>262</v>
      </c>
      <c r="AU145" s="236" t="s">
        <v>83</v>
      </c>
      <c r="AY145" s="14" t="s">
        <v>195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201</v>
      </c>
      <c r="BM145" s="236" t="s">
        <v>402</v>
      </c>
    </row>
    <row r="146" s="12" customFormat="1" ht="22.8" customHeight="1">
      <c r="A146" s="12"/>
      <c r="B146" s="208"/>
      <c r="C146" s="209"/>
      <c r="D146" s="210" t="s">
        <v>73</v>
      </c>
      <c r="E146" s="222" t="s">
        <v>201</v>
      </c>
      <c r="F146" s="222" t="s">
        <v>274</v>
      </c>
      <c r="G146" s="209"/>
      <c r="H146" s="209"/>
      <c r="I146" s="212"/>
      <c r="J146" s="223">
        <f>BK146</f>
        <v>0</v>
      </c>
      <c r="K146" s="209"/>
      <c r="L146" s="214"/>
      <c r="M146" s="215"/>
      <c r="N146" s="216"/>
      <c r="O146" s="216"/>
      <c r="P146" s="217">
        <f>SUM(P147:P148)</f>
        <v>0</v>
      </c>
      <c r="Q146" s="216"/>
      <c r="R146" s="217">
        <f>SUM(R147:R148)</f>
        <v>4.4560601000000002</v>
      </c>
      <c r="S146" s="216"/>
      <c r="T146" s="218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9" t="s">
        <v>81</v>
      </c>
      <c r="AT146" s="220" t="s">
        <v>73</v>
      </c>
      <c r="AU146" s="220" t="s">
        <v>81</v>
      </c>
      <c r="AY146" s="219" t="s">
        <v>195</v>
      </c>
      <c r="BK146" s="221">
        <f>SUM(BK147:BK148)</f>
        <v>0</v>
      </c>
    </row>
    <row r="147" s="2" customFormat="1" ht="16.5" customHeight="1">
      <c r="A147" s="35"/>
      <c r="B147" s="36"/>
      <c r="C147" s="224" t="s">
        <v>275</v>
      </c>
      <c r="D147" s="224" t="s">
        <v>197</v>
      </c>
      <c r="E147" s="225" t="s">
        <v>276</v>
      </c>
      <c r="F147" s="226" t="s">
        <v>277</v>
      </c>
      <c r="G147" s="227" t="s">
        <v>214</v>
      </c>
      <c r="H147" s="228">
        <v>0.63700000000000001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39</v>
      </c>
      <c r="O147" s="88"/>
      <c r="P147" s="234">
        <f>O147*H147</f>
        <v>0</v>
      </c>
      <c r="Q147" s="234">
        <v>1.7034</v>
      </c>
      <c r="R147" s="234">
        <f>Q147*H147</f>
        <v>1.0850658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201</v>
      </c>
      <c r="AT147" s="236" t="s">
        <v>197</v>
      </c>
      <c r="AU147" s="236" t="s">
        <v>83</v>
      </c>
      <c r="AY147" s="14" t="s">
        <v>195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201</v>
      </c>
      <c r="BM147" s="236" t="s">
        <v>403</v>
      </c>
    </row>
    <row r="148" s="2" customFormat="1" ht="24.15" customHeight="1">
      <c r="A148" s="35"/>
      <c r="B148" s="36"/>
      <c r="C148" s="224" t="s">
        <v>279</v>
      </c>
      <c r="D148" s="224" t="s">
        <v>197</v>
      </c>
      <c r="E148" s="225" t="s">
        <v>280</v>
      </c>
      <c r="F148" s="226" t="s">
        <v>281</v>
      </c>
      <c r="G148" s="227" t="s">
        <v>214</v>
      </c>
      <c r="H148" s="228">
        <v>1.4650000000000001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39</v>
      </c>
      <c r="O148" s="88"/>
      <c r="P148" s="234">
        <f>O148*H148</f>
        <v>0</v>
      </c>
      <c r="Q148" s="234">
        <v>2.3010199999999998</v>
      </c>
      <c r="R148" s="234">
        <f>Q148*H148</f>
        <v>3.3709943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201</v>
      </c>
      <c r="AT148" s="236" t="s">
        <v>197</v>
      </c>
      <c r="AU148" s="236" t="s">
        <v>83</v>
      </c>
      <c r="AY148" s="14" t="s">
        <v>195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81</v>
      </c>
      <c r="BK148" s="237">
        <f>ROUND(I148*H148,2)</f>
        <v>0</v>
      </c>
      <c r="BL148" s="14" t="s">
        <v>201</v>
      </c>
      <c r="BM148" s="236" t="s">
        <v>404</v>
      </c>
    </row>
    <row r="149" s="12" customFormat="1" ht="25.92" customHeight="1">
      <c r="A149" s="12"/>
      <c r="B149" s="208"/>
      <c r="C149" s="209"/>
      <c r="D149" s="210" t="s">
        <v>73</v>
      </c>
      <c r="E149" s="211" t="s">
        <v>283</v>
      </c>
      <c r="F149" s="211" t="s">
        <v>284</v>
      </c>
      <c r="G149" s="209"/>
      <c r="H149" s="209"/>
      <c r="I149" s="212"/>
      <c r="J149" s="213">
        <f>BK149</f>
        <v>0</v>
      </c>
      <c r="K149" s="209"/>
      <c r="L149" s="214"/>
      <c r="M149" s="215"/>
      <c r="N149" s="216"/>
      <c r="O149" s="216"/>
      <c r="P149" s="217">
        <f>P150</f>
        <v>0</v>
      </c>
      <c r="Q149" s="216"/>
      <c r="R149" s="217">
        <f>R150</f>
        <v>0</v>
      </c>
      <c r="S149" s="216"/>
      <c r="T149" s="218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9" t="s">
        <v>216</v>
      </c>
      <c r="AT149" s="220" t="s">
        <v>73</v>
      </c>
      <c r="AU149" s="220" t="s">
        <v>74</v>
      </c>
      <c r="AY149" s="219" t="s">
        <v>195</v>
      </c>
      <c r="BK149" s="221">
        <f>BK150</f>
        <v>0</v>
      </c>
    </row>
    <row r="150" s="12" customFormat="1" ht="22.8" customHeight="1">
      <c r="A150" s="12"/>
      <c r="B150" s="208"/>
      <c r="C150" s="209"/>
      <c r="D150" s="210" t="s">
        <v>73</v>
      </c>
      <c r="E150" s="222" t="s">
        <v>285</v>
      </c>
      <c r="F150" s="222" t="s">
        <v>286</v>
      </c>
      <c r="G150" s="209"/>
      <c r="H150" s="209"/>
      <c r="I150" s="212"/>
      <c r="J150" s="223">
        <f>BK150</f>
        <v>0</v>
      </c>
      <c r="K150" s="209"/>
      <c r="L150" s="214"/>
      <c r="M150" s="215"/>
      <c r="N150" s="216"/>
      <c r="O150" s="216"/>
      <c r="P150" s="217">
        <f>P151</f>
        <v>0</v>
      </c>
      <c r="Q150" s="216"/>
      <c r="R150" s="217">
        <f>R151</f>
        <v>0</v>
      </c>
      <c r="S150" s="216"/>
      <c r="T150" s="218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9" t="s">
        <v>216</v>
      </c>
      <c r="AT150" s="220" t="s">
        <v>73</v>
      </c>
      <c r="AU150" s="220" t="s">
        <v>81</v>
      </c>
      <c r="AY150" s="219" t="s">
        <v>195</v>
      </c>
      <c r="BK150" s="221">
        <f>BK151</f>
        <v>0</v>
      </c>
    </row>
    <row r="151" s="2" customFormat="1" ht="24.15" customHeight="1">
      <c r="A151" s="35"/>
      <c r="B151" s="36"/>
      <c r="C151" s="224" t="s">
        <v>7</v>
      </c>
      <c r="D151" s="224" t="s">
        <v>197</v>
      </c>
      <c r="E151" s="225" t="s">
        <v>287</v>
      </c>
      <c r="F151" s="226" t="s">
        <v>288</v>
      </c>
      <c r="G151" s="227" t="s">
        <v>289</v>
      </c>
      <c r="H151" s="228">
        <v>1</v>
      </c>
      <c r="I151" s="229"/>
      <c r="J151" s="230">
        <f>ROUND(I151*H151,2)</f>
        <v>0</v>
      </c>
      <c r="K151" s="231"/>
      <c r="L151" s="41"/>
      <c r="M151" s="249" t="s">
        <v>1</v>
      </c>
      <c r="N151" s="250" t="s">
        <v>39</v>
      </c>
      <c r="O151" s="251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290</v>
      </c>
      <c r="AT151" s="236" t="s">
        <v>197</v>
      </c>
      <c r="AU151" s="236" t="s">
        <v>83</v>
      </c>
      <c r="AY151" s="14" t="s">
        <v>195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81</v>
      </c>
      <c r="BK151" s="237">
        <f>ROUND(I151*H151,2)</f>
        <v>0</v>
      </c>
      <c r="BL151" s="14" t="s">
        <v>290</v>
      </c>
      <c r="BM151" s="236" t="s">
        <v>405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epKtj0k3qLP5DY7GFmaEMjtis8zoQzip+9hVs5poIXJYsrTfmvKlBYMiP5yOwjxKv5C4b7wYHs/4V2ifFntmAw==" hashValue="1xv0A7HP2DGF2nZwVrv4+jN06mXmxx/iqQCLkpMnNCVYmXvOlrQfa4pGsZYk9hPGsTejZv1+ZE3BcxXg6U9Aeg==" algorithmName="SHA-512" password="EC3B"/>
  <autoFilter ref="C124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165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Rekonstrukce vodovodu a kanalizace ve Znojmě - nám. Svobody-výkaz výměr</v>
      </c>
      <c r="F7" s="147"/>
      <c r="G7" s="147"/>
      <c r="H7" s="147"/>
      <c r="L7" s="17"/>
    </row>
    <row r="8" s="1" customFormat="1" ht="12" customHeight="1">
      <c r="B8" s="17"/>
      <c r="D8" s="147" t="s">
        <v>166</v>
      </c>
      <c r="L8" s="17"/>
    </row>
    <row r="9" s="2" customFormat="1" ht="16.5" customHeight="1">
      <c r="A9" s="35"/>
      <c r="B9" s="41"/>
      <c r="C9" s="35"/>
      <c r="D9" s="35"/>
      <c r="E9" s="148" t="s">
        <v>406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168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407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21. 1. 2025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ROUND(J125,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ROUND((SUM(BE125:BE151)),  2)</f>
        <v>0</v>
      </c>
      <c r="G35" s="35"/>
      <c r="H35" s="35"/>
      <c r="I35" s="161">
        <v>0.20999999999999999</v>
      </c>
      <c r="J35" s="160">
        <f>ROUND(((SUM(BE125:BE151))*I35),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ROUND((SUM(BF125:BF151)),  2)</f>
        <v>0</v>
      </c>
      <c r="G36" s="35"/>
      <c r="H36" s="35"/>
      <c r="I36" s="161">
        <v>0.12</v>
      </c>
      <c r="J36" s="160">
        <f>ROUND(((SUM(BF125:BF151))*I36),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ROUND((SUM(BG125:BG151)),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ROUND((SUM(BH125:BH151)),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ROUND((SUM(BI125:BI151)),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170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Rekonstrukce vodovodu a kanalizace ve Znojmě - nám. Svobody-výkaz výměr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166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406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168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01 - Kanalizační přípojka pro p.č. 210-dl.4,4 m-zemní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Znojmo</v>
      </c>
      <c r="G91" s="37"/>
      <c r="H91" s="37"/>
      <c r="I91" s="29" t="s">
        <v>22</v>
      </c>
      <c r="J91" s="76" t="str">
        <f>IF(J14="","",J14)</f>
        <v>21. 1. 2025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171</v>
      </c>
      <c r="D96" s="182"/>
      <c r="E96" s="182"/>
      <c r="F96" s="182"/>
      <c r="G96" s="182"/>
      <c r="H96" s="182"/>
      <c r="I96" s="182"/>
      <c r="J96" s="183" t="s">
        <v>172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173</v>
      </c>
      <c r="D98" s="37"/>
      <c r="E98" s="37"/>
      <c r="F98" s="37"/>
      <c r="G98" s="37"/>
      <c r="H98" s="37"/>
      <c r="I98" s="37"/>
      <c r="J98" s="107">
        <f>J125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174</v>
      </c>
    </row>
    <row r="99" s="9" customFormat="1" ht="24.96" customHeight="1">
      <c r="A99" s="9"/>
      <c r="B99" s="185"/>
      <c r="C99" s="186"/>
      <c r="D99" s="187" t="s">
        <v>175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176</v>
      </c>
      <c r="E100" s="193"/>
      <c r="F100" s="193"/>
      <c r="G100" s="193"/>
      <c r="H100" s="193"/>
      <c r="I100" s="193"/>
      <c r="J100" s="194">
        <f>J127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177</v>
      </c>
      <c r="E101" s="193"/>
      <c r="F101" s="193"/>
      <c r="G101" s="193"/>
      <c r="H101" s="193"/>
      <c r="I101" s="193"/>
      <c r="J101" s="194">
        <f>J146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5"/>
      <c r="C102" s="186"/>
      <c r="D102" s="187" t="s">
        <v>178</v>
      </c>
      <c r="E102" s="188"/>
      <c r="F102" s="188"/>
      <c r="G102" s="188"/>
      <c r="H102" s="188"/>
      <c r="I102" s="188"/>
      <c r="J102" s="189">
        <f>J149</f>
        <v>0</v>
      </c>
      <c r="K102" s="186"/>
      <c r="L102" s="19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1"/>
      <c r="C103" s="130"/>
      <c r="D103" s="192" t="s">
        <v>179</v>
      </c>
      <c r="E103" s="193"/>
      <c r="F103" s="193"/>
      <c r="G103" s="193"/>
      <c r="H103" s="193"/>
      <c r="I103" s="193"/>
      <c r="J103" s="194">
        <f>J150</f>
        <v>0</v>
      </c>
      <c r="K103" s="130"/>
      <c r="L103" s="19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180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6.25" customHeight="1">
      <c r="A113" s="35"/>
      <c r="B113" s="36"/>
      <c r="C113" s="37"/>
      <c r="D113" s="37"/>
      <c r="E113" s="180" t="str">
        <f>E7</f>
        <v>Rekonstrukce vodovodu a kanalizace ve Znojmě - nám. Svobody-výkaz výměr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" customFormat="1" ht="12" customHeight="1">
      <c r="B114" s="18"/>
      <c r="C114" s="29" t="s">
        <v>166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0" t="s">
        <v>406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168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E11</f>
        <v>01 - Kanalizační přípojka pro p.č. 210-dl.4,4 m-zemní práce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F14</f>
        <v>Znojmo</v>
      </c>
      <c r="G119" s="37"/>
      <c r="H119" s="37"/>
      <c r="I119" s="29" t="s">
        <v>22</v>
      </c>
      <c r="J119" s="76" t="str">
        <f>IF(J14="","",J14)</f>
        <v>21. 1. 2025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E17</f>
        <v xml:space="preserve"> </v>
      </c>
      <c r="G121" s="37"/>
      <c r="H121" s="37"/>
      <c r="I121" s="29" t="s">
        <v>30</v>
      </c>
      <c r="J121" s="33" t="str">
        <f>E23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IF(E20="","",E20)</f>
        <v>Vyplň údaj</v>
      </c>
      <c r="G122" s="37"/>
      <c r="H122" s="37"/>
      <c r="I122" s="29" t="s">
        <v>32</v>
      </c>
      <c r="J122" s="33" t="str">
        <f>E26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96"/>
      <c r="B124" s="197"/>
      <c r="C124" s="198" t="s">
        <v>181</v>
      </c>
      <c r="D124" s="199" t="s">
        <v>59</v>
      </c>
      <c r="E124" s="199" t="s">
        <v>55</v>
      </c>
      <c r="F124" s="199" t="s">
        <v>56</v>
      </c>
      <c r="G124" s="199" t="s">
        <v>182</v>
      </c>
      <c r="H124" s="199" t="s">
        <v>183</v>
      </c>
      <c r="I124" s="199" t="s">
        <v>184</v>
      </c>
      <c r="J124" s="200" t="s">
        <v>172</v>
      </c>
      <c r="K124" s="201" t="s">
        <v>185</v>
      </c>
      <c r="L124" s="202"/>
      <c r="M124" s="97" t="s">
        <v>1</v>
      </c>
      <c r="N124" s="98" t="s">
        <v>38</v>
      </c>
      <c r="O124" s="98" t="s">
        <v>186</v>
      </c>
      <c r="P124" s="98" t="s">
        <v>187</v>
      </c>
      <c r="Q124" s="98" t="s">
        <v>188</v>
      </c>
      <c r="R124" s="98" t="s">
        <v>189</v>
      </c>
      <c r="S124" s="98" t="s">
        <v>190</v>
      </c>
      <c r="T124" s="99" t="s">
        <v>191</v>
      </c>
      <c r="U124" s="196"/>
      <c r="V124" s="196"/>
      <c r="W124" s="196"/>
      <c r="X124" s="196"/>
      <c r="Y124" s="196"/>
      <c r="Z124" s="196"/>
      <c r="AA124" s="196"/>
      <c r="AB124" s="196"/>
      <c r="AC124" s="196"/>
      <c r="AD124" s="196"/>
      <c r="AE124" s="196"/>
    </row>
    <row r="125" s="2" customFormat="1" ht="22.8" customHeight="1">
      <c r="A125" s="35"/>
      <c r="B125" s="36"/>
      <c r="C125" s="104" t="s">
        <v>192</v>
      </c>
      <c r="D125" s="37"/>
      <c r="E125" s="37"/>
      <c r="F125" s="37"/>
      <c r="G125" s="37"/>
      <c r="H125" s="37"/>
      <c r="I125" s="37"/>
      <c r="J125" s="203">
        <f>BK125</f>
        <v>0</v>
      </c>
      <c r="K125" s="37"/>
      <c r="L125" s="41"/>
      <c r="M125" s="100"/>
      <c r="N125" s="204"/>
      <c r="O125" s="101"/>
      <c r="P125" s="205">
        <f>P126+P149</f>
        <v>0</v>
      </c>
      <c r="Q125" s="101"/>
      <c r="R125" s="205">
        <f>R126+R149</f>
        <v>18.666652120000002</v>
      </c>
      <c r="S125" s="101"/>
      <c r="T125" s="206">
        <f>T126+T149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73</v>
      </c>
      <c r="AU125" s="14" t="s">
        <v>174</v>
      </c>
      <c r="BK125" s="207">
        <f>BK126+BK149</f>
        <v>0</v>
      </c>
    </row>
    <row r="126" s="12" customFormat="1" ht="25.92" customHeight="1">
      <c r="A126" s="12"/>
      <c r="B126" s="208"/>
      <c r="C126" s="209"/>
      <c r="D126" s="210" t="s">
        <v>73</v>
      </c>
      <c r="E126" s="211" t="s">
        <v>193</v>
      </c>
      <c r="F126" s="211" t="s">
        <v>194</v>
      </c>
      <c r="G126" s="209"/>
      <c r="H126" s="209"/>
      <c r="I126" s="212"/>
      <c r="J126" s="213">
        <f>BK126</f>
        <v>0</v>
      </c>
      <c r="K126" s="209"/>
      <c r="L126" s="214"/>
      <c r="M126" s="215"/>
      <c r="N126" s="216"/>
      <c r="O126" s="216"/>
      <c r="P126" s="217">
        <f>P127+P146</f>
        <v>0</v>
      </c>
      <c r="Q126" s="216"/>
      <c r="R126" s="217">
        <f>R127+R146</f>
        <v>18.666652120000002</v>
      </c>
      <c r="S126" s="216"/>
      <c r="T126" s="218">
        <f>T127+T146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9" t="s">
        <v>81</v>
      </c>
      <c r="AT126" s="220" t="s">
        <v>73</v>
      </c>
      <c r="AU126" s="220" t="s">
        <v>74</v>
      </c>
      <c r="AY126" s="219" t="s">
        <v>195</v>
      </c>
      <c r="BK126" s="221">
        <f>BK127+BK146</f>
        <v>0</v>
      </c>
    </row>
    <row r="127" s="12" customFormat="1" ht="22.8" customHeight="1">
      <c r="A127" s="12"/>
      <c r="B127" s="208"/>
      <c r="C127" s="209"/>
      <c r="D127" s="210" t="s">
        <v>73</v>
      </c>
      <c r="E127" s="222" t="s">
        <v>81</v>
      </c>
      <c r="F127" s="222" t="s">
        <v>196</v>
      </c>
      <c r="G127" s="209"/>
      <c r="H127" s="209"/>
      <c r="I127" s="212"/>
      <c r="J127" s="223">
        <f>BK127</f>
        <v>0</v>
      </c>
      <c r="K127" s="209"/>
      <c r="L127" s="214"/>
      <c r="M127" s="215"/>
      <c r="N127" s="216"/>
      <c r="O127" s="216"/>
      <c r="P127" s="217">
        <f>SUM(P128:P145)</f>
        <v>0</v>
      </c>
      <c r="Q127" s="216"/>
      <c r="R127" s="217">
        <f>SUM(R128:R145)</f>
        <v>14.664165000000001</v>
      </c>
      <c r="S127" s="216"/>
      <c r="T127" s="218">
        <f>SUM(T128:T145)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9" t="s">
        <v>81</v>
      </c>
      <c r="AT127" s="220" t="s">
        <v>73</v>
      </c>
      <c r="AU127" s="220" t="s">
        <v>81</v>
      </c>
      <c r="AY127" s="219" t="s">
        <v>195</v>
      </c>
      <c r="BK127" s="221">
        <f>SUM(BK128:BK145)</f>
        <v>0</v>
      </c>
    </row>
    <row r="128" s="2" customFormat="1" ht="24.15" customHeight="1">
      <c r="A128" s="35"/>
      <c r="B128" s="36"/>
      <c r="C128" s="224" t="s">
        <v>81</v>
      </c>
      <c r="D128" s="224" t="s">
        <v>197</v>
      </c>
      <c r="E128" s="225" t="s">
        <v>198</v>
      </c>
      <c r="F128" s="226" t="s">
        <v>199</v>
      </c>
      <c r="G128" s="227" t="s">
        <v>200</v>
      </c>
      <c r="H128" s="228">
        <v>1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39</v>
      </c>
      <c r="O128" s="88"/>
      <c r="P128" s="234">
        <f>O128*H128</f>
        <v>0</v>
      </c>
      <c r="Q128" s="234">
        <v>0.017500000000000002</v>
      </c>
      <c r="R128" s="234">
        <f>Q128*H128</f>
        <v>0.017500000000000002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201</v>
      </c>
      <c r="AT128" s="236" t="s">
        <v>197</v>
      </c>
      <c r="AU128" s="236" t="s">
        <v>83</v>
      </c>
      <c r="AY128" s="14" t="s">
        <v>195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201</v>
      </c>
      <c r="BM128" s="236" t="s">
        <v>408</v>
      </c>
    </row>
    <row r="129" s="2" customFormat="1" ht="24.15" customHeight="1">
      <c r="A129" s="35"/>
      <c r="B129" s="36"/>
      <c r="C129" s="224" t="s">
        <v>83</v>
      </c>
      <c r="D129" s="224" t="s">
        <v>197</v>
      </c>
      <c r="E129" s="225" t="s">
        <v>203</v>
      </c>
      <c r="F129" s="226" t="s">
        <v>204</v>
      </c>
      <c r="G129" s="227" t="s">
        <v>205</v>
      </c>
      <c r="H129" s="228">
        <v>7.5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39</v>
      </c>
      <c r="O129" s="88"/>
      <c r="P129" s="234">
        <f>O129*H129</f>
        <v>0</v>
      </c>
      <c r="Q129" s="234">
        <v>3.0000000000000001E-05</v>
      </c>
      <c r="R129" s="234">
        <f>Q129*H129</f>
        <v>0.00022499999999999999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201</v>
      </c>
      <c r="AT129" s="236" t="s">
        <v>197</v>
      </c>
      <c r="AU129" s="236" t="s">
        <v>83</v>
      </c>
      <c r="AY129" s="14" t="s">
        <v>195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201</v>
      </c>
      <c r="BM129" s="236" t="s">
        <v>409</v>
      </c>
    </row>
    <row r="130" s="2" customFormat="1" ht="24.15" customHeight="1">
      <c r="A130" s="35"/>
      <c r="B130" s="36"/>
      <c r="C130" s="224" t="s">
        <v>207</v>
      </c>
      <c r="D130" s="224" t="s">
        <v>197</v>
      </c>
      <c r="E130" s="225" t="s">
        <v>208</v>
      </c>
      <c r="F130" s="226" t="s">
        <v>209</v>
      </c>
      <c r="G130" s="227" t="s">
        <v>210</v>
      </c>
      <c r="H130" s="228">
        <v>1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39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201</v>
      </c>
      <c r="AT130" s="236" t="s">
        <v>197</v>
      </c>
      <c r="AU130" s="236" t="s">
        <v>83</v>
      </c>
      <c r="AY130" s="14" t="s">
        <v>195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201</v>
      </c>
      <c r="BM130" s="236" t="s">
        <v>410</v>
      </c>
    </row>
    <row r="131" s="2" customFormat="1" ht="33" customHeight="1">
      <c r="A131" s="35"/>
      <c r="B131" s="36"/>
      <c r="C131" s="224" t="s">
        <v>201</v>
      </c>
      <c r="D131" s="224" t="s">
        <v>197</v>
      </c>
      <c r="E131" s="225" t="s">
        <v>212</v>
      </c>
      <c r="F131" s="226" t="s">
        <v>213</v>
      </c>
      <c r="G131" s="227" t="s">
        <v>214</v>
      </c>
      <c r="H131" s="228">
        <v>6.8639999999999999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39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201</v>
      </c>
      <c r="AT131" s="236" t="s">
        <v>197</v>
      </c>
      <c r="AU131" s="236" t="s">
        <v>83</v>
      </c>
      <c r="AY131" s="14" t="s">
        <v>195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201</v>
      </c>
      <c r="BM131" s="236" t="s">
        <v>411</v>
      </c>
    </row>
    <row r="132" s="2" customFormat="1" ht="33" customHeight="1">
      <c r="A132" s="35"/>
      <c r="B132" s="36"/>
      <c r="C132" s="224" t="s">
        <v>216</v>
      </c>
      <c r="D132" s="224" t="s">
        <v>197</v>
      </c>
      <c r="E132" s="225" t="s">
        <v>217</v>
      </c>
      <c r="F132" s="226" t="s">
        <v>218</v>
      </c>
      <c r="G132" s="227" t="s">
        <v>214</v>
      </c>
      <c r="H132" s="228">
        <v>8.5800000000000001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39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201</v>
      </c>
      <c r="AT132" s="236" t="s">
        <v>197</v>
      </c>
      <c r="AU132" s="236" t="s">
        <v>83</v>
      </c>
      <c r="AY132" s="14" t="s">
        <v>195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201</v>
      </c>
      <c r="BM132" s="236" t="s">
        <v>412</v>
      </c>
    </row>
    <row r="133" s="2" customFormat="1" ht="33" customHeight="1">
      <c r="A133" s="35"/>
      <c r="B133" s="36"/>
      <c r="C133" s="224" t="s">
        <v>220</v>
      </c>
      <c r="D133" s="224" t="s">
        <v>197</v>
      </c>
      <c r="E133" s="225" t="s">
        <v>221</v>
      </c>
      <c r="F133" s="226" t="s">
        <v>222</v>
      </c>
      <c r="G133" s="227" t="s">
        <v>214</v>
      </c>
      <c r="H133" s="228">
        <v>1.716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39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201</v>
      </c>
      <c r="AT133" s="236" t="s">
        <v>197</v>
      </c>
      <c r="AU133" s="236" t="s">
        <v>83</v>
      </c>
      <c r="AY133" s="14" t="s">
        <v>195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201</v>
      </c>
      <c r="BM133" s="236" t="s">
        <v>413</v>
      </c>
    </row>
    <row r="134" s="2" customFormat="1" ht="24.15" customHeight="1">
      <c r="A134" s="35"/>
      <c r="B134" s="36"/>
      <c r="C134" s="224" t="s">
        <v>224</v>
      </c>
      <c r="D134" s="224" t="s">
        <v>197</v>
      </c>
      <c r="E134" s="225" t="s">
        <v>225</v>
      </c>
      <c r="F134" s="226" t="s">
        <v>226</v>
      </c>
      <c r="G134" s="227" t="s">
        <v>214</v>
      </c>
      <c r="H134" s="228">
        <v>8.5800000000000001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39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201</v>
      </c>
      <c r="AT134" s="236" t="s">
        <v>197</v>
      </c>
      <c r="AU134" s="236" t="s">
        <v>83</v>
      </c>
      <c r="AY134" s="14" t="s">
        <v>195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201</v>
      </c>
      <c r="BM134" s="236" t="s">
        <v>414</v>
      </c>
    </row>
    <row r="135" s="2" customFormat="1" ht="24.15" customHeight="1">
      <c r="A135" s="35"/>
      <c r="B135" s="36"/>
      <c r="C135" s="224" t="s">
        <v>228</v>
      </c>
      <c r="D135" s="224" t="s">
        <v>197</v>
      </c>
      <c r="E135" s="225" t="s">
        <v>229</v>
      </c>
      <c r="F135" s="226" t="s">
        <v>230</v>
      </c>
      <c r="G135" s="227" t="s">
        <v>231</v>
      </c>
      <c r="H135" s="228">
        <v>26.399999999999999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39</v>
      </c>
      <c r="O135" s="88"/>
      <c r="P135" s="234">
        <f>O135*H135</f>
        <v>0</v>
      </c>
      <c r="Q135" s="234">
        <v>0.00084999999999999995</v>
      </c>
      <c r="R135" s="234">
        <f>Q135*H135</f>
        <v>0.022439999999999998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201</v>
      </c>
      <c r="AT135" s="236" t="s">
        <v>197</v>
      </c>
      <c r="AU135" s="236" t="s">
        <v>83</v>
      </c>
      <c r="AY135" s="14" t="s">
        <v>195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201</v>
      </c>
      <c r="BM135" s="236" t="s">
        <v>415</v>
      </c>
    </row>
    <row r="136" s="2" customFormat="1" ht="24.15" customHeight="1">
      <c r="A136" s="35"/>
      <c r="B136" s="36"/>
      <c r="C136" s="224" t="s">
        <v>233</v>
      </c>
      <c r="D136" s="224" t="s">
        <v>197</v>
      </c>
      <c r="E136" s="225" t="s">
        <v>234</v>
      </c>
      <c r="F136" s="226" t="s">
        <v>235</v>
      </c>
      <c r="G136" s="227" t="s">
        <v>231</v>
      </c>
      <c r="H136" s="228">
        <v>26.399999999999999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39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201</v>
      </c>
      <c r="AT136" s="236" t="s">
        <v>197</v>
      </c>
      <c r="AU136" s="236" t="s">
        <v>83</v>
      </c>
      <c r="AY136" s="14" t="s">
        <v>195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201</v>
      </c>
      <c r="BM136" s="236" t="s">
        <v>416</v>
      </c>
    </row>
    <row r="137" s="2" customFormat="1" ht="37.8" customHeight="1">
      <c r="A137" s="35"/>
      <c r="B137" s="36"/>
      <c r="C137" s="224" t="s">
        <v>237</v>
      </c>
      <c r="D137" s="224" t="s">
        <v>197</v>
      </c>
      <c r="E137" s="225" t="s">
        <v>238</v>
      </c>
      <c r="F137" s="226" t="s">
        <v>239</v>
      </c>
      <c r="G137" s="227" t="s">
        <v>214</v>
      </c>
      <c r="H137" s="228">
        <v>12.263999999999999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39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201</v>
      </c>
      <c r="AT137" s="236" t="s">
        <v>197</v>
      </c>
      <c r="AU137" s="236" t="s">
        <v>83</v>
      </c>
      <c r="AY137" s="14" t="s">
        <v>195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201</v>
      </c>
      <c r="BM137" s="236" t="s">
        <v>417</v>
      </c>
    </row>
    <row r="138" s="2" customFormat="1" ht="37.8" customHeight="1">
      <c r="A138" s="35"/>
      <c r="B138" s="36"/>
      <c r="C138" s="224" t="s">
        <v>241</v>
      </c>
      <c r="D138" s="224" t="s">
        <v>197</v>
      </c>
      <c r="E138" s="225" t="s">
        <v>242</v>
      </c>
      <c r="F138" s="226" t="s">
        <v>243</v>
      </c>
      <c r="G138" s="227" t="s">
        <v>214</v>
      </c>
      <c r="H138" s="228">
        <v>4.8959999999999999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39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201</v>
      </c>
      <c r="AT138" s="236" t="s">
        <v>197</v>
      </c>
      <c r="AU138" s="236" t="s">
        <v>83</v>
      </c>
      <c r="AY138" s="14" t="s">
        <v>195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201</v>
      </c>
      <c r="BM138" s="236" t="s">
        <v>418</v>
      </c>
    </row>
    <row r="139" s="2" customFormat="1" ht="24.15" customHeight="1">
      <c r="A139" s="35"/>
      <c r="B139" s="36"/>
      <c r="C139" s="224" t="s">
        <v>8</v>
      </c>
      <c r="D139" s="224" t="s">
        <v>197</v>
      </c>
      <c r="E139" s="225" t="s">
        <v>245</v>
      </c>
      <c r="F139" s="226" t="s">
        <v>246</v>
      </c>
      <c r="G139" s="227" t="s">
        <v>214</v>
      </c>
      <c r="H139" s="228">
        <v>12.263999999999999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39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201</v>
      </c>
      <c r="AT139" s="236" t="s">
        <v>197</v>
      </c>
      <c r="AU139" s="236" t="s">
        <v>83</v>
      </c>
      <c r="AY139" s="14" t="s">
        <v>195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201</v>
      </c>
      <c r="BM139" s="236" t="s">
        <v>419</v>
      </c>
    </row>
    <row r="140" s="2" customFormat="1" ht="33" customHeight="1">
      <c r="A140" s="35"/>
      <c r="B140" s="36"/>
      <c r="C140" s="224" t="s">
        <v>248</v>
      </c>
      <c r="D140" s="224" t="s">
        <v>197</v>
      </c>
      <c r="E140" s="225" t="s">
        <v>249</v>
      </c>
      <c r="F140" s="226" t="s">
        <v>250</v>
      </c>
      <c r="G140" s="227" t="s">
        <v>251</v>
      </c>
      <c r="H140" s="228">
        <v>7.8339999999999996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39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201</v>
      </c>
      <c r="AT140" s="236" t="s">
        <v>197</v>
      </c>
      <c r="AU140" s="236" t="s">
        <v>83</v>
      </c>
      <c r="AY140" s="14" t="s">
        <v>195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201</v>
      </c>
      <c r="BM140" s="236" t="s">
        <v>420</v>
      </c>
    </row>
    <row r="141" s="2" customFormat="1" ht="16.5" customHeight="1">
      <c r="A141" s="35"/>
      <c r="B141" s="36"/>
      <c r="C141" s="224" t="s">
        <v>253</v>
      </c>
      <c r="D141" s="224" t="s">
        <v>197</v>
      </c>
      <c r="E141" s="225" t="s">
        <v>254</v>
      </c>
      <c r="F141" s="226" t="s">
        <v>255</v>
      </c>
      <c r="G141" s="227" t="s">
        <v>214</v>
      </c>
      <c r="H141" s="228">
        <v>4.8959999999999999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39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201</v>
      </c>
      <c r="AT141" s="236" t="s">
        <v>197</v>
      </c>
      <c r="AU141" s="236" t="s">
        <v>83</v>
      </c>
      <c r="AY141" s="14" t="s">
        <v>195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201</v>
      </c>
      <c r="BM141" s="236" t="s">
        <v>421</v>
      </c>
    </row>
    <row r="142" s="2" customFormat="1" ht="24.15" customHeight="1">
      <c r="A142" s="35"/>
      <c r="B142" s="36"/>
      <c r="C142" s="224" t="s">
        <v>257</v>
      </c>
      <c r="D142" s="224" t="s">
        <v>197</v>
      </c>
      <c r="E142" s="225" t="s">
        <v>258</v>
      </c>
      <c r="F142" s="226" t="s">
        <v>259</v>
      </c>
      <c r="G142" s="227" t="s">
        <v>214</v>
      </c>
      <c r="H142" s="228">
        <v>12.263999999999999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39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201</v>
      </c>
      <c r="AT142" s="236" t="s">
        <v>197</v>
      </c>
      <c r="AU142" s="236" t="s">
        <v>83</v>
      </c>
      <c r="AY142" s="14" t="s">
        <v>195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201</v>
      </c>
      <c r="BM142" s="236" t="s">
        <v>422</v>
      </c>
    </row>
    <row r="143" s="2" customFormat="1" ht="16.5" customHeight="1">
      <c r="A143" s="35"/>
      <c r="B143" s="36"/>
      <c r="C143" s="238" t="s">
        <v>261</v>
      </c>
      <c r="D143" s="238" t="s">
        <v>262</v>
      </c>
      <c r="E143" s="239" t="s">
        <v>263</v>
      </c>
      <c r="F143" s="240" t="s">
        <v>264</v>
      </c>
      <c r="G143" s="241" t="s">
        <v>251</v>
      </c>
      <c r="H143" s="242">
        <v>9.8109999999999999</v>
      </c>
      <c r="I143" s="243"/>
      <c r="J143" s="244">
        <f>ROUND(I143*H143,2)</f>
        <v>0</v>
      </c>
      <c r="K143" s="245"/>
      <c r="L143" s="246"/>
      <c r="M143" s="247" t="s">
        <v>1</v>
      </c>
      <c r="N143" s="248" t="s">
        <v>39</v>
      </c>
      <c r="O143" s="88"/>
      <c r="P143" s="234">
        <f>O143*H143</f>
        <v>0</v>
      </c>
      <c r="Q143" s="234">
        <v>1</v>
      </c>
      <c r="R143" s="234">
        <f>Q143*H143</f>
        <v>9.8109999999999999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228</v>
      </c>
      <c r="AT143" s="236" t="s">
        <v>262</v>
      </c>
      <c r="AU143" s="236" t="s">
        <v>83</v>
      </c>
      <c r="AY143" s="14" t="s">
        <v>195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201</v>
      </c>
      <c r="BM143" s="236" t="s">
        <v>423</v>
      </c>
    </row>
    <row r="144" s="2" customFormat="1" ht="24.15" customHeight="1">
      <c r="A144" s="35"/>
      <c r="B144" s="36"/>
      <c r="C144" s="224" t="s">
        <v>266</v>
      </c>
      <c r="D144" s="224" t="s">
        <v>197</v>
      </c>
      <c r="E144" s="225" t="s">
        <v>267</v>
      </c>
      <c r="F144" s="226" t="s">
        <v>268</v>
      </c>
      <c r="G144" s="227" t="s">
        <v>214</v>
      </c>
      <c r="H144" s="228">
        <v>3.008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39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201</v>
      </c>
      <c r="AT144" s="236" t="s">
        <v>197</v>
      </c>
      <c r="AU144" s="236" t="s">
        <v>83</v>
      </c>
      <c r="AY144" s="14" t="s">
        <v>195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201</v>
      </c>
      <c r="BM144" s="236" t="s">
        <v>424</v>
      </c>
    </row>
    <row r="145" s="2" customFormat="1" ht="16.5" customHeight="1">
      <c r="A145" s="35"/>
      <c r="B145" s="36"/>
      <c r="C145" s="238" t="s">
        <v>270</v>
      </c>
      <c r="D145" s="238" t="s">
        <v>262</v>
      </c>
      <c r="E145" s="239" t="s">
        <v>271</v>
      </c>
      <c r="F145" s="240" t="s">
        <v>272</v>
      </c>
      <c r="G145" s="241" t="s">
        <v>251</v>
      </c>
      <c r="H145" s="242">
        <v>4.8129999999999997</v>
      </c>
      <c r="I145" s="243"/>
      <c r="J145" s="244">
        <f>ROUND(I145*H145,2)</f>
        <v>0</v>
      </c>
      <c r="K145" s="245"/>
      <c r="L145" s="246"/>
      <c r="M145" s="247" t="s">
        <v>1</v>
      </c>
      <c r="N145" s="248" t="s">
        <v>39</v>
      </c>
      <c r="O145" s="88"/>
      <c r="P145" s="234">
        <f>O145*H145</f>
        <v>0</v>
      </c>
      <c r="Q145" s="234">
        <v>1</v>
      </c>
      <c r="R145" s="234">
        <f>Q145*H145</f>
        <v>4.8129999999999997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228</v>
      </c>
      <c r="AT145" s="236" t="s">
        <v>262</v>
      </c>
      <c r="AU145" s="236" t="s">
        <v>83</v>
      </c>
      <c r="AY145" s="14" t="s">
        <v>195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201</v>
      </c>
      <c r="BM145" s="236" t="s">
        <v>425</v>
      </c>
    </row>
    <row r="146" s="12" customFormat="1" ht="22.8" customHeight="1">
      <c r="A146" s="12"/>
      <c r="B146" s="208"/>
      <c r="C146" s="209"/>
      <c r="D146" s="210" t="s">
        <v>73</v>
      </c>
      <c r="E146" s="222" t="s">
        <v>201</v>
      </c>
      <c r="F146" s="222" t="s">
        <v>274</v>
      </c>
      <c r="G146" s="209"/>
      <c r="H146" s="209"/>
      <c r="I146" s="212"/>
      <c r="J146" s="223">
        <f>BK146</f>
        <v>0</v>
      </c>
      <c r="K146" s="209"/>
      <c r="L146" s="214"/>
      <c r="M146" s="215"/>
      <c r="N146" s="216"/>
      <c r="O146" s="216"/>
      <c r="P146" s="217">
        <f>SUM(P147:P148)</f>
        <v>0</v>
      </c>
      <c r="Q146" s="216"/>
      <c r="R146" s="217">
        <f>SUM(R147:R148)</f>
        <v>4.0024871199999996</v>
      </c>
      <c r="S146" s="216"/>
      <c r="T146" s="218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9" t="s">
        <v>81</v>
      </c>
      <c r="AT146" s="220" t="s">
        <v>73</v>
      </c>
      <c r="AU146" s="220" t="s">
        <v>81</v>
      </c>
      <c r="AY146" s="219" t="s">
        <v>195</v>
      </c>
      <c r="BK146" s="221">
        <f>SUM(BK147:BK148)</f>
        <v>0</v>
      </c>
    </row>
    <row r="147" s="2" customFormat="1" ht="16.5" customHeight="1">
      <c r="A147" s="35"/>
      <c r="B147" s="36"/>
      <c r="C147" s="224" t="s">
        <v>275</v>
      </c>
      <c r="D147" s="224" t="s">
        <v>197</v>
      </c>
      <c r="E147" s="225" t="s">
        <v>276</v>
      </c>
      <c r="F147" s="226" t="s">
        <v>277</v>
      </c>
      <c r="G147" s="227" t="s">
        <v>214</v>
      </c>
      <c r="H147" s="228">
        <v>0.57199999999999995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39</v>
      </c>
      <c r="O147" s="88"/>
      <c r="P147" s="234">
        <f>O147*H147</f>
        <v>0</v>
      </c>
      <c r="Q147" s="234">
        <v>1.7034</v>
      </c>
      <c r="R147" s="234">
        <f>Q147*H147</f>
        <v>0.9743447999999999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201</v>
      </c>
      <c r="AT147" s="236" t="s">
        <v>197</v>
      </c>
      <c r="AU147" s="236" t="s">
        <v>83</v>
      </c>
      <c r="AY147" s="14" t="s">
        <v>195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201</v>
      </c>
      <c r="BM147" s="236" t="s">
        <v>426</v>
      </c>
    </row>
    <row r="148" s="2" customFormat="1" ht="24.15" customHeight="1">
      <c r="A148" s="35"/>
      <c r="B148" s="36"/>
      <c r="C148" s="224" t="s">
        <v>279</v>
      </c>
      <c r="D148" s="224" t="s">
        <v>197</v>
      </c>
      <c r="E148" s="225" t="s">
        <v>280</v>
      </c>
      <c r="F148" s="226" t="s">
        <v>281</v>
      </c>
      <c r="G148" s="227" t="s">
        <v>214</v>
      </c>
      <c r="H148" s="228">
        <v>1.3160000000000001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39</v>
      </c>
      <c r="O148" s="88"/>
      <c r="P148" s="234">
        <f>O148*H148</f>
        <v>0</v>
      </c>
      <c r="Q148" s="234">
        <v>2.3010199999999998</v>
      </c>
      <c r="R148" s="234">
        <f>Q148*H148</f>
        <v>3.0281423199999997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201</v>
      </c>
      <c r="AT148" s="236" t="s">
        <v>197</v>
      </c>
      <c r="AU148" s="236" t="s">
        <v>83</v>
      </c>
      <c r="AY148" s="14" t="s">
        <v>195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81</v>
      </c>
      <c r="BK148" s="237">
        <f>ROUND(I148*H148,2)</f>
        <v>0</v>
      </c>
      <c r="BL148" s="14" t="s">
        <v>201</v>
      </c>
      <c r="BM148" s="236" t="s">
        <v>427</v>
      </c>
    </row>
    <row r="149" s="12" customFormat="1" ht="25.92" customHeight="1">
      <c r="A149" s="12"/>
      <c r="B149" s="208"/>
      <c r="C149" s="209"/>
      <c r="D149" s="210" t="s">
        <v>73</v>
      </c>
      <c r="E149" s="211" t="s">
        <v>283</v>
      </c>
      <c r="F149" s="211" t="s">
        <v>284</v>
      </c>
      <c r="G149" s="209"/>
      <c r="H149" s="209"/>
      <c r="I149" s="212"/>
      <c r="J149" s="213">
        <f>BK149</f>
        <v>0</v>
      </c>
      <c r="K149" s="209"/>
      <c r="L149" s="214"/>
      <c r="M149" s="215"/>
      <c r="N149" s="216"/>
      <c r="O149" s="216"/>
      <c r="P149" s="217">
        <f>P150</f>
        <v>0</v>
      </c>
      <c r="Q149" s="216"/>
      <c r="R149" s="217">
        <f>R150</f>
        <v>0</v>
      </c>
      <c r="S149" s="216"/>
      <c r="T149" s="218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9" t="s">
        <v>216</v>
      </c>
      <c r="AT149" s="220" t="s">
        <v>73</v>
      </c>
      <c r="AU149" s="220" t="s">
        <v>74</v>
      </c>
      <c r="AY149" s="219" t="s">
        <v>195</v>
      </c>
      <c r="BK149" s="221">
        <f>BK150</f>
        <v>0</v>
      </c>
    </row>
    <row r="150" s="12" customFormat="1" ht="22.8" customHeight="1">
      <c r="A150" s="12"/>
      <c r="B150" s="208"/>
      <c r="C150" s="209"/>
      <c r="D150" s="210" t="s">
        <v>73</v>
      </c>
      <c r="E150" s="222" t="s">
        <v>285</v>
      </c>
      <c r="F150" s="222" t="s">
        <v>286</v>
      </c>
      <c r="G150" s="209"/>
      <c r="H150" s="209"/>
      <c r="I150" s="212"/>
      <c r="J150" s="223">
        <f>BK150</f>
        <v>0</v>
      </c>
      <c r="K150" s="209"/>
      <c r="L150" s="214"/>
      <c r="M150" s="215"/>
      <c r="N150" s="216"/>
      <c r="O150" s="216"/>
      <c r="P150" s="217">
        <f>P151</f>
        <v>0</v>
      </c>
      <c r="Q150" s="216"/>
      <c r="R150" s="217">
        <f>R151</f>
        <v>0</v>
      </c>
      <c r="S150" s="216"/>
      <c r="T150" s="218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9" t="s">
        <v>216</v>
      </c>
      <c r="AT150" s="220" t="s">
        <v>73</v>
      </c>
      <c r="AU150" s="220" t="s">
        <v>81</v>
      </c>
      <c r="AY150" s="219" t="s">
        <v>195</v>
      </c>
      <c r="BK150" s="221">
        <f>BK151</f>
        <v>0</v>
      </c>
    </row>
    <row r="151" s="2" customFormat="1" ht="24.15" customHeight="1">
      <c r="A151" s="35"/>
      <c r="B151" s="36"/>
      <c r="C151" s="224" t="s">
        <v>7</v>
      </c>
      <c r="D151" s="224" t="s">
        <v>197</v>
      </c>
      <c r="E151" s="225" t="s">
        <v>287</v>
      </c>
      <c r="F151" s="226" t="s">
        <v>288</v>
      </c>
      <c r="G151" s="227" t="s">
        <v>289</v>
      </c>
      <c r="H151" s="228">
        <v>1</v>
      </c>
      <c r="I151" s="229"/>
      <c r="J151" s="230">
        <f>ROUND(I151*H151,2)</f>
        <v>0</v>
      </c>
      <c r="K151" s="231"/>
      <c r="L151" s="41"/>
      <c r="M151" s="249" t="s">
        <v>1</v>
      </c>
      <c r="N151" s="250" t="s">
        <v>39</v>
      </c>
      <c r="O151" s="251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290</v>
      </c>
      <c r="AT151" s="236" t="s">
        <v>197</v>
      </c>
      <c r="AU151" s="236" t="s">
        <v>83</v>
      </c>
      <c r="AY151" s="14" t="s">
        <v>195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81</v>
      </c>
      <c r="BK151" s="237">
        <f>ROUND(I151*H151,2)</f>
        <v>0</v>
      </c>
      <c r="BL151" s="14" t="s">
        <v>290</v>
      </c>
      <c r="BM151" s="236" t="s">
        <v>428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N1V1qTT5vEuwJhZCvf7TfASMN3A/Y+qzeuy6KjbnPmKYJC2psxyTxJEMTZ4kWvxwdzp4v0CB2dGs95BMdkvmwg==" hashValue="SkBmJaaB2X6cxDSd9AKatLw/JzQLyQv/gFXp7+7OzERrteFKns9cQ65dECJs7jMk8xFEv4Cm8cxlBVM5dTqZrA==" algorithmName="SHA-512" password="EC3B"/>
  <autoFilter ref="C124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165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6.25" customHeight="1">
      <c r="B7" s="17"/>
      <c r="E7" s="148" t="str">
        <f>'Rekapitulace stavby'!K6</f>
        <v>Rekonstrukce vodovodu a kanalizace ve Znojmě - nám. Svobody-výkaz výměr</v>
      </c>
      <c r="F7" s="147"/>
      <c r="G7" s="147"/>
      <c r="H7" s="147"/>
      <c r="L7" s="17"/>
    </row>
    <row r="8" s="1" customFormat="1" ht="12" customHeight="1">
      <c r="B8" s="17"/>
      <c r="D8" s="147" t="s">
        <v>166</v>
      </c>
      <c r="L8" s="17"/>
    </row>
    <row r="9" s="2" customFormat="1" ht="16.5" customHeight="1">
      <c r="A9" s="35"/>
      <c r="B9" s="41"/>
      <c r="C9" s="35"/>
      <c r="D9" s="35"/>
      <c r="E9" s="148" t="s">
        <v>429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168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407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21. 1. 2025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ROUND(J125,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ROUND((SUM(BE125:BE151)),  2)</f>
        <v>0</v>
      </c>
      <c r="G35" s="35"/>
      <c r="H35" s="35"/>
      <c r="I35" s="161">
        <v>0.20999999999999999</v>
      </c>
      <c r="J35" s="160">
        <f>ROUND(((SUM(BE125:BE151))*I35),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ROUND((SUM(BF125:BF151)),  2)</f>
        <v>0</v>
      </c>
      <c r="G36" s="35"/>
      <c r="H36" s="35"/>
      <c r="I36" s="161">
        <v>0.12</v>
      </c>
      <c r="J36" s="160">
        <f>ROUND(((SUM(BF125:BF151))*I36),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ROUND((SUM(BG125:BG151)),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ROUND((SUM(BH125:BH151)),  2)</f>
        <v>0</v>
      </c>
      <c r="G38" s="35"/>
      <c r="H38" s="35"/>
      <c r="I38" s="161">
        <v>0.12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ROUND((SUM(BI125:BI151)),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170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>Rekonstrukce vodovodu a kanalizace ve Znojmě - nám. Svobody-výkaz výměr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166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429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168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01 - Kanalizační přípojka pro p.č. 210-dl.4,4 m-zemní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Znojmo</v>
      </c>
      <c r="G91" s="37"/>
      <c r="H91" s="37"/>
      <c r="I91" s="29" t="s">
        <v>22</v>
      </c>
      <c r="J91" s="76" t="str">
        <f>IF(J14="","",J14)</f>
        <v>21. 1. 2025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171</v>
      </c>
      <c r="D96" s="182"/>
      <c r="E96" s="182"/>
      <c r="F96" s="182"/>
      <c r="G96" s="182"/>
      <c r="H96" s="182"/>
      <c r="I96" s="182"/>
      <c r="J96" s="183" t="s">
        <v>172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173</v>
      </c>
      <c r="D98" s="37"/>
      <c r="E98" s="37"/>
      <c r="F98" s="37"/>
      <c r="G98" s="37"/>
      <c r="H98" s="37"/>
      <c r="I98" s="37"/>
      <c r="J98" s="107">
        <f>J125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174</v>
      </c>
    </row>
    <row r="99" s="9" customFormat="1" ht="24.96" customHeight="1">
      <c r="A99" s="9"/>
      <c r="B99" s="185"/>
      <c r="C99" s="186"/>
      <c r="D99" s="187" t="s">
        <v>175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176</v>
      </c>
      <c r="E100" s="193"/>
      <c r="F100" s="193"/>
      <c r="G100" s="193"/>
      <c r="H100" s="193"/>
      <c r="I100" s="193"/>
      <c r="J100" s="194">
        <f>J127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177</v>
      </c>
      <c r="E101" s="193"/>
      <c r="F101" s="193"/>
      <c r="G101" s="193"/>
      <c r="H101" s="193"/>
      <c r="I101" s="193"/>
      <c r="J101" s="194">
        <f>J146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5"/>
      <c r="C102" s="186"/>
      <c r="D102" s="187" t="s">
        <v>178</v>
      </c>
      <c r="E102" s="188"/>
      <c r="F102" s="188"/>
      <c r="G102" s="188"/>
      <c r="H102" s="188"/>
      <c r="I102" s="188"/>
      <c r="J102" s="189">
        <f>J149</f>
        <v>0</v>
      </c>
      <c r="K102" s="186"/>
      <c r="L102" s="19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1"/>
      <c r="C103" s="130"/>
      <c r="D103" s="192" t="s">
        <v>179</v>
      </c>
      <c r="E103" s="193"/>
      <c r="F103" s="193"/>
      <c r="G103" s="193"/>
      <c r="H103" s="193"/>
      <c r="I103" s="193"/>
      <c r="J103" s="194">
        <f>J150</f>
        <v>0</v>
      </c>
      <c r="K103" s="130"/>
      <c r="L103" s="19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180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6.25" customHeight="1">
      <c r="A113" s="35"/>
      <c r="B113" s="36"/>
      <c r="C113" s="37"/>
      <c r="D113" s="37"/>
      <c r="E113" s="180" t="str">
        <f>E7</f>
        <v>Rekonstrukce vodovodu a kanalizace ve Znojmě - nám. Svobody-výkaz výměr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" customFormat="1" ht="12" customHeight="1">
      <c r="B114" s="18"/>
      <c r="C114" s="29" t="s">
        <v>166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0" t="s">
        <v>429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168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E11</f>
        <v>01 - Kanalizační přípojka pro p.č. 210-dl.4,4 m-zemní práce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F14</f>
        <v>Znojmo</v>
      </c>
      <c r="G119" s="37"/>
      <c r="H119" s="37"/>
      <c r="I119" s="29" t="s">
        <v>22</v>
      </c>
      <c r="J119" s="76" t="str">
        <f>IF(J14="","",J14)</f>
        <v>21. 1. 2025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E17</f>
        <v xml:space="preserve"> </v>
      </c>
      <c r="G121" s="37"/>
      <c r="H121" s="37"/>
      <c r="I121" s="29" t="s">
        <v>30</v>
      </c>
      <c r="J121" s="33" t="str">
        <f>E23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IF(E20="","",E20)</f>
        <v>Vyplň údaj</v>
      </c>
      <c r="G122" s="37"/>
      <c r="H122" s="37"/>
      <c r="I122" s="29" t="s">
        <v>32</v>
      </c>
      <c r="J122" s="33" t="str">
        <f>E26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96"/>
      <c r="B124" s="197"/>
      <c r="C124" s="198" t="s">
        <v>181</v>
      </c>
      <c r="D124" s="199" t="s">
        <v>59</v>
      </c>
      <c r="E124" s="199" t="s">
        <v>55</v>
      </c>
      <c r="F124" s="199" t="s">
        <v>56</v>
      </c>
      <c r="G124" s="199" t="s">
        <v>182</v>
      </c>
      <c r="H124" s="199" t="s">
        <v>183</v>
      </c>
      <c r="I124" s="199" t="s">
        <v>184</v>
      </c>
      <c r="J124" s="200" t="s">
        <v>172</v>
      </c>
      <c r="K124" s="201" t="s">
        <v>185</v>
      </c>
      <c r="L124" s="202"/>
      <c r="M124" s="97" t="s">
        <v>1</v>
      </c>
      <c r="N124" s="98" t="s">
        <v>38</v>
      </c>
      <c r="O124" s="98" t="s">
        <v>186</v>
      </c>
      <c r="P124" s="98" t="s">
        <v>187</v>
      </c>
      <c r="Q124" s="98" t="s">
        <v>188</v>
      </c>
      <c r="R124" s="98" t="s">
        <v>189</v>
      </c>
      <c r="S124" s="98" t="s">
        <v>190</v>
      </c>
      <c r="T124" s="99" t="s">
        <v>191</v>
      </c>
      <c r="U124" s="196"/>
      <c r="V124" s="196"/>
      <c r="W124" s="196"/>
      <c r="X124" s="196"/>
      <c r="Y124" s="196"/>
      <c r="Z124" s="196"/>
      <c r="AA124" s="196"/>
      <c r="AB124" s="196"/>
      <c r="AC124" s="196"/>
      <c r="AD124" s="196"/>
      <c r="AE124" s="196"/>
    </row>
    <row r="125" s="2" customFormat="1" ht="22.8" customHeight="1">
      <c r="A125" s="35"/>
      <c r="B125" s="36"/>
      <c r="C125" s="104" t="s">
        <v>192</v>
      </c>
      <c r="D125" s="37"/>
      <c r="E125" s="37"/>
      <c r="F125" s="37"/>
      <c r="G125" s="37"/>
      <c r="H125" s="37"/>
      <c r="I125" s="37"/>
      <c r="J125" s="203">
        <f>BK125</f>
        <v>0</v>
      </c>
      <c r="K125" s="37"/>
      <c r="L125" s="41"/>
      <c r="M125" s="100"/>
      <c r="N125" s="204"/>
      <c r="O125" s="101"/>
      <c r="P125" s="205">
        <f>P126+P149</f>
        <v>0</v>
      </c>
      <c r="Q125" s="101"/>
      <c r="R125" s="205">
        <f>R126+R149</f>
        <v>18.666652120000002</v>
      </c>
      <c r="S125" s="101"/>
      <c r="T125" s="206">
        <f>T126+T149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73</v>
      </c>
      <c r="AU125" s="14" t="s">
        <v>174</v>
      </c>
      <c r="BK125" s="207">
        <f>BK126+BK149</f>
        <v>0</v>
      </c>
    </row>
    <row r="126" s="12" customFormat="1" ht="25.92" customHeight="1">
      <c r="A126" s="12"/>
      <c r="B126" s="208"/>
      <c r="C126" s="209"/>
      <c r="D126" s="210" t="s">
        <v>73</v>
      </c>
      <c r="E126" s="211" t="s">
        <v>193</v>
      </c>
      <c r="F126" s="211" t="s">
        <v>194</v>
      </c>
      <c r="G126" s="209"/>
      <c r="H126" s="209"/>
      <c r="I126" s="212"/>
      <c r="J126" s="213">
        <f>BK126</f>
        <v>0</v>
      </c>
      <c r="K126" s="209"/>
      <c r="L126" s="214"/>
      <c r="M126" s="215"/>
      <c r="N126" s="216"/>
      <c r="O126" s="216"/>
      <c r="P126" s="217">
        <f>P127+P146</f>
        <v>0</v>
      </c>
      <c r="Q126" s="216"/>
      <c r="R126" s="217">
        <f>R127+R146</f>
        <v>18.666652120000002</v>
      </c>
      <c r="S126" s="216"/>
      <c r="T126" s="218">
        <f>T127+T146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9" t="s">
        <v>81</v>
      </c>
      <c r="AT126" s="220" t="s">
        <v>73</v>
      </c>
      <c r="AU126" s="220" t="s">
        <v>74</v>
      </c>
      <c r="AY126" s="219" t="s">
        <v>195</v>
      </c>
      <c r="BK126" s="221">
        <f>BK127+BK146</f>
        <v>0</v>
      </c>
    </row>
    <row r="127" s="12" customFormat="1" ht="22.8" customHeight="1">
      <c r="A127" s="12"/>
      <c r="B127" s="208"/>
      <c r="C127" s="209"/>
      <c r="D127" s="210" t="s">
        <v>73</v>
      </c>
      <c r="E127" s="222" t="s">
        <v>81</v>
      </c>
      <c r="F127" s="222" t="s">
        <v>196</v>
      </c>
      <c r="G127" s="209"/>
      <c r="H127" s="209"/>
      <c r="I127" s="212"/>
      <c r="J127" s="223">
        <f>BK127</f>
        <v>0</v>
      </c>
      <c r="K127" s="209"/>
      <c r="L127" s="214"/>
      <c r="M127" s="215"/>
      <c r="N127" s="216"/>
      <c r="O127" s="216"/>
      <c r="P127" s="217">
        <f>SUM(P128:P145)</f>
        <v>0</v>
      </c>
      <c r="Q127" s="216"/>
      <c r="R127" s="217">
        <f>SUM(R128:R145)</f>
        <v>14.664165000000001</v>
      </c>
      <c r="S127" s="216"/>
      <c r="T127" s="218">
        <f>SUM(T128:T145)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9" t="s">
        <v>81</v>
      </c>
      <c r="AT127" s="220" t="s">
        <v>73</v>
      </c>
      <c r="AU127" s="220" t="s">
        <v>81</v>
      </c>
      <c r="AY127" s="219" t="s">
        <v>195</v>
      </c>
      <c r="BK127" s="221">
        <f>SUM(BK128:BK145)</f>
        <v>0</v>
      </c>
    </row>
    <row r="128" s="2" customFormat="1" ht="24.15" customHeight="1">
      <c r="A128" s="35"/>
      <c r="B128" s="36"/>
      <c r="C128" s="224" t="s">
        <v>81</v>
      </c>
      <c r="D128" s="224" t="s">
        <v>197</v>
      </c>
      <c r="E128" s="225" t="s">
        <v>198</v>
      </c>
      <c r="F128" s="226" t="s">
        <v>199</v>
      </c>
      <c r="G128" s="227" t="s">
        <v>200</v>
      </c>
      <c r="H128" s="228">
        <v>1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39</v>
      </c>
      <c r="O128" s="88"/>
      <c r="P128" s="234">
        <f>O128*H128</f>
        <v>0</v>
      </c>
      <c r="Q128" s="234">
        <v>0.017500000000000002</v>
      </c>
      <c r="R128" s="234">
        <f>Q128*H128</f>
        <v>0.017500000000000002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201</v>
      </c>
      <c r="AT128" s="236" t="s">
        <v>197</v>
      </c>
      <c r="AU128" s="236" t="s">
        <v>83</v>
      </c>
      <c r="AY128" s="14" t="s">
        <v>195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201</v>
      </c>
      <c r="BM128" s="236" t="s">
        <v>430</v>
      </c>
    </row>
    <row r="129" s="2" customFormat="1" ht="24.15" customHeight="1">
      <c r="A129" s="35"/>
      <c r="B129" s="36"/>
      <c r="C129" s="224" t="s">
        <v>83</v>
      </c>
      <c r="D129" s="224" t="s">
        <v>197</v>
      </c>
      <c r="E129" s="225" t="s">
        <v>203</v>
      </c>
      <c r="F129" s="226" t="s">
        <v>204</v>
      </c>
      <c r="G129" s="227" t="s">
        <v>205</v>
      </c>
      <c r="H129" s="228">
        <v>7.5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39</v>
      </c>
      <c r="O129" s="88"/>
      <c r="P129" s="234">
        <f>O129*H129</f>
        <v>0</v>
      </c>
      <c r="Q129" s="234">
        <v>3.0000000000000001E-05</v>
      </c>
      <c r="R129" s="234">
        <f>Q129*H129</f>
        <v>0.00022499999999999999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201</v>
      </c>
      <c r="AT129" s="236" t="s">
        <v>197</v>
      </c>
      <c r="AU129" s="236" t="s">
        <v>83</v>
      </c>
      <c r="AY129" s="14" t="s">
        <v>195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201</v>
      </c>
      <c r="BM129" s="236" t="s">
        <v>431</v>
      </c>
    </row>
    <row r="130" s="2" customFormat="1" ht="24.15" customHeight="1">
      <c r="A130" s="35"/>
      <c r="B130" s="36"/>
      <c r="C130" s="224" t="s">
        <v>207</v>
      </c>
      <c r="D130" s="224" t="s">
        <v>197</v>
      </c>
      <c r="E130" s="225" t="s">
        <v>208</v>
      </c>
      <c r="F130" s="226" t="s">
        <v>209</v>
      </c>
      <c r="G130" s="227" t="s">
        <v>210</v>
      </c>
      <c r="H130" s="228">
        <v>1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39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201</v>
      </c>
      <c r="AT130" s="236" t="s">
        <v>197</v>
      </c>
      <c r="AU130" s="236" t="s">
        <v>83</v>
      </c>
      <c r="AY130" s="14" t="s">
        <v>195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201</v>
      </c>
      <c r="BM130" s="236" t="s">
        <v>432</v>
      </c>
    </row>
    <row r="131" s="2" customFormat="1" ht="33" customHeight="1">
      <c r="A131" s="35"/>
      <c r="B131" s="36"/>
      <c r="C131" s="224" t="s">
        <v>201</v>
      </c>
      <c r="D131" s="224" t="s">
        <v>197</v>
      </c>
      <c r="E131" s="225" t="s">
        <v>212</v>
      </c>
      <c r="F131" s="226" t="s">
        <v>213</v>
      </c>
      <c r="G131" s="227" t="s">
        <v>214</v>
      </c>
      <c r="H131" s="228">
        <v>6.8639999999999999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39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201</v>
      </c>
      <c r="AT131" s="236" t="s">
        <v>197</v>
      </c>
      <c r="AU131" s="236" t="s">
        <v>83</v>
      </c>
      <c r="AY131" s="14" t="s">
        <v>195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201</v>
      </c>
      <c r="BM131" s="236" t="s">
        <v>433</v>
      </c>
    </row>
    <row r="132" s="2" customFormat="1" ht="33" customHeight="1">
      <c r="A132" s="35"/>
      <c r="B132" s="36"/>
      <c r="C132" s="224" t="s">
        <v>216</v>
      </c>
      <c r="D132" s="224" t="s">
        <v>197</v>
      </c>
      <c r="E132" s="225" t="s">
        <v>217</v>
      </c>
      <c r="F132" s="226" t="s">
        <v>218</v>
      </c>
      <c r="G132" s="227" t="s">
        <v>214</v>
      </c>
      <c r="H132" s="228">
        <v>8.5800000000000001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39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201</v>
      </c>
      <c r="AT132" s="236" t="s">
        <v>197</v>
      </c>
      <c r="AU132" s="236" t="s">
        <v>83</v>
      </c>
      <c r="AY132" s="14" t="s">
        <v>195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201</v>
      </c>
      <c r="BM132" s="236" t="s">
        <v>434</v>
      </c>
    </row>
    <row r="133" s="2" customFormat="1" ht="33" customHeight="1">
      <c r="A133" s="35"/>
      <c r="B133" s="36"/>
      <c r="C133" s="224" t="s">
        <v>220</v>
      </c>
      <c r="D133" s="224" t="s">
        <v>197</v>
      </c>
      <c r="E133" s="225" t="s">
        <v>221</v>
      </c>
      <c r="F133" s="226" t="s">
        <v>222</v>
      </c>
      <c r="G133" s="227" t="s">
        <v>214</v>
      </c>
      <c r="H133" s="228">
        <v>1.716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39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201</v>
      </c>
      <c r="AT133" s="236" t="s">
        <v>197</v>
      </c>
      <c r="AU133" s="236" t="s">
        <v>83</v>
      </c>
      <c r="AY133" s="14" t="s">
        <v>195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201</v>
      </c>
      <c r="BM133" s="236" t="s">
        <v>435</v>
      </c>
    </row>
    <row r="134" s="2" customFormat="1" ht="24.15" customHeight="1">
      <c r="A134" s="35"/>
      <c r="B134" s="36"/>
      <c r="C134" s="224" t="s">
        <v>224</v>
      </c>
      <c r="D134" s="224" t="s">
        <v>197</v>
      </c>
      <c r="E134" s="225" t="s">
        <v>225</v>
      </c>
      <c r="F134" s="226" t="s">
        <v>226</v>
      </c>
      <c r="G134" s="227" t="s">
        <v>214</v>
      </c>
      <c r="H134" s="228">
        <v>8.5800000000000001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39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201</v>
      </c>
      <c r="AT134" s="236" t="s">
        <v>197</v>
      </c>
      <c r="AU134" s="236" t="s">
        <v>83</v>
      </c>
      <c r="AY134" s="14" t="s">
        <v>195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201</v>
      </c>
      <c r="BM134" s="236" t="s">
        <v>436</v>
      </c>
    </row>
    <row r="135" s="2" customFormat="1" ht="24.15" customHeight="1">
      <c r="A135" s="35"/>
      <c r="B135" s="36"/>
      <c r="C135" s="224" t="s">
        <v>228</v>
      </c>
      <c r="D135" s="224" t="s">
        <v>197</v>
      </c>
      <c r="E135" s="225" t="s">
        <v>229</v>
      </c>
      <c r="F135" s="226" t="s">
        <v>230</v>
      </c>
      <c r="G135" s="227" t="s">
        <v>231</v>
      </c>
      <c r="H135" s="228">
        <v>26.399999999999999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39</v>
      </c>
      <c r="O135" s="88"/>
      <c r="P135" s="234">
        <f>O135*H135</f>
        <v>0</v>
      </c>
      <c r="Q135" s="234">
        <v>0.00084999999999999995</v>
      </c>
      <c r="R135" s="234">
        <f>Q135*H135</f>
        <v>0.022439999999999998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201</v>
      </c>
      <c r="AT135" s="236" t="s">
        <v>197</v>
      </c>
      <c r="AU135" s="236" t="s">
        <v>83</v>
      </c>
      <c r="AY135" s="14" t="s">
        <v>195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201</v>
      </c>
      <c r="BM135" s="236" t="s">
        <v>437</v>
      </c>
    </row>
    <row r="136" s="2" customFormat="1" ht="24.15" customHeight="1">
      <c r="A136" s="35"/>
      <c r="B136" s="36"/>
      <c r="C136" s="224" t="s">
        <v>233</v>
      </c>
      <c r="D136" s="224" t="s">
        <v>197</v>
      </c>
      <c r="E136" s="225" t="s">
        <v>234</v>
      </c>
      <c r="F136" s="226" t="s">
        <v>235</v>
      </c>
      <c r="G136" s="227" t="s">
        <v>231</v>
      </c>
      <c r="H136" s="228">
        <v>26.399999999999999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39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201</v>
      </c>
      <c r="AT136" s="236" t="s">
        <v>197</v>
      </c>
      <c r="AU136" s="236" t="s">
        <v>83</v>
      </c>
      <c r="AY136" s="14" t="s">
        <v>195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201</v>
      </c>
      <c r="BM136" s="236" t="s">
        <v>438</v>
      </c>
    </row>
    <row r="137" s="2" customFormat="1" ht="37.8" customHeight="1">
      <c r="A137" s="35"/>
      <c r="B137" s="36"/>
      <c r="C137" s="224" t="s">
        <v>237</v>
      </c>
      <c r="D137" s="224" t="s">
        <v>197</v>
      </c>
      <c r="E137" s="225" t="s">
        <v>238</v>
      </c>
      <c r="F137" s="226" t="s">
        <v>239</v>
      </c>
      <c r="G137" s="227" t="s">
        <v>214</v>
      </c>
      <c r="H137" s="228">
        <v>12.263999999999999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39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201</v>
      </c>
      <c r="AT137" s="236" t="s">
        <v>197</v>
      </c>
      <c r="AU137" s="236" t="s">
        <v>83</v>
      </c>
      <c r="AY137" s="14" t="s">
        <v>195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201</v>
      </c>
      <c r="BM137" s="236" t="s">
        <v>439</v>
      </c>
    </row>
    <row r="138" s="2" customFormat="1" ht="37.8" customHeight="1">
      <c r="A138" s="35"/>
      <c r="B138" s="36"/>
      <c r="C138" s="224" t="s">
        <v>241</v>
      </c>
      <c r="D138" s="224" t="s">
        <v>197</v>
      </c>
      <c r="E138" s="225" t="s">
        <v>242</v>
      </c>
      <c r="F138" s="226" t="s">
        <v>243</v>
      </c>
      <c r="G138" s="227" t="s">
        <v>214</v>
      </c>
      <c r="H138" s="228">
        <v>4.8959999999999999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39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201</v>
      </c>
      <c r="AT138" s="236" t="s">
        <v>197</v>
      </c>
      <c r="AU138" s="236" t="s">
        <v>83</v>
      </c>
      <c r="AY138" s="14" t="s">
        <v>195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201</v>
      </c>
      <c r="BM138" s="236" t="s">
        <v>440</v>
      </c>
    </row>
    <row r="139" s="2" customFormat="1" ht="24.15" customHeight="1">
      <c r="A139" s="35"/>
      <c r="B139" s="36"/>
      <c r="C139" s="224" t="s">
        <v>8</v>
      </c>
      <c r="D139" s="224" t="s">
        <v>197</v>
      </c>
      <c r="E139" s="225" t="s">
        <v>245</v>
      </c>
      <c r="F139" s="226" t="s">
        <v>246</v>
      </c>
      <c r="G139" s="227" t="s">
        <v>214</v>
      </c>
      <c r="H139" s="228">
        <v>12.263999999999999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39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201</v>
      </c>
      <c r="AT139" s="236" t="s">
        <v>197</v>
      </c>
      <c r="AU139" s="236" t="s">
        <v>83</v>
      </c>
      <c r="AY139" s="14" t="s">
        <v>195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201</v>
      </c>
      <c r="BM139" s="236" t="s">
        <v>441</v>
      </c>
    </row>
    <row r="140" s="2" customFormat="1" ht="33" customHeight="1">
      <c r="A140" s="35"/>
      <c r="B140" s="36"/>
      <c r="C140" s="224" t="s">
        <v>248</v>
      </c>
      <c r="D140" s="224" t="s">
        <v>197</v>
      </c>
      <c r="E140" s="225" t="s">
        <v>249</v>
      </c>
      <c r="F140" s="226" t="s">
        <v>250</v>
      </c>
      <c r="G140" s="227" t="s">
        <v>251</v>
      </c>
      <c r="H140" s="228">
        <v>7.8339999999999996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39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201</v>
      </c>
      <c r="AT140" s="236" t="s">
        <v>197</v>
      </c>
      <c r="AU140" s="236" t="s">
        <v>83</v>
      </c>
      <c r="AY140" s="14" t="s">
        <v>195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201</v>
      </c>
      <c r="BM140" s="236" t="s">
        <v>442</v>
      </c>
    </row>
    <row r="141" s="2" customFormat="1" ht="16.5" customHeight="1">
      <c r="A141" s="35"/>
      <c r="B141" s="36"/>
      <c r="C141" s="224" t="s">
        <v>253</v>
      </c>
      <c r="D141" s="224" t="s">
        <v>197</v>
      </c>
      <c r="E141" s="225" t="s">
        <v>254</v>
      </c>
      <c r="F141" s="226" t="s">
        <v>255</v>
      </c>
      <c r="G141" s="227" t="s">
        <v>214</v>
      </c>
      <c r="H141" s="228">
        <v>4.8959999999999999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39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201</v>
      </c>
      <c r="AT141" s="236" t="s">
        <v>197</v>
      </c>
      <c r="AU141" s="236" t="s">
        <v>83</v>
      </c>
      <c r="AY141" s="14" t="s">
        <v>195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201</v>
      </c>
      <c r="BM141" s="236" t="s">
        <v>443</v>
      </c>
    </row>
    <row r="142" s="2" customFormat="1" ht="24.15" customHeight="1">
      <c r="A142" s="35"/>
      <c r="B142" s="36"/>
      <c r="C142" s="224" t="s">
        <v>257</v>
      </c>
      <c r="D142" s="224" t="s">
        <v>197</v>
      </c>
      <c r="E142" s="225" t="s">
        <v>258</v>
      </c>
      <c r="F142" s="226" t="s">
        <v>259</v>
      </c>
      <c r="G142" s="227" t="s">
        <v>214</v>
      </c>
      <c r="H142" s="228">
        <v>12.263999999999999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39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201</v>
      </c>
      <c r="AT142" s="236" t="s">
        <v>197</v>
      </c>
      <c r="AU142" s="236" t="s">
        <v>83</v>
      </c>
      <c r="AY142" s="14" t="s">
        <v>195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201</v>
      </c>
      <c r="BM142" s="236" t="s">
        <v>444</v>
      </c>
    </row>
    <row r="143" s="2" customFormat="1" ht="16.5" customHeight="1">
      <c r="A143" s="35"/>
      <c r="B143" s="36"/>
      <c r="C143" s="238" t="s">
        <v>261</v>
      </c>
      <c r="D143" s="238" t="s">
        <v>262</v>
      </c>
      <c r="E143" s="239" t="s">
        <v>263</v>
      </c>
      <c r="F143" s="240" t="s">
        <v>264</v>
      </c>
      <c r="G143" s="241" t="s">
        <v>251</v>
      </c>
      <c r="H143" s="242">
        <v>9.8109999999999999</v>
      </c>
      <c r="I143" s="243"/>
      <c r="J143" s="244">
        <f>ROUND(I143*H143,2)</f>
        <v>0</v>
      </c>
      <c r="K143" s="245"/>
      <c r="L143" s="246"/>
      <c r="M143" s="247" t="s">
        <v>1</v>
      </c>
      <c r="N143" s="248" t="s">
        <v>39</v>
      </c>
      <c r="O143" s="88"/>
      <c r="P143" s="234">
        <f>O143*H143</f>
        <v>0</v>
      </c>
      <c r="Q143" s="234">
        <v>1</v>
      </c>
      <c r="R143" s="234">
        <f>Q143*H143</f>
        <v>9.8109999999999999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228</v>
      </c>
      <c r="AT143" s="236" t="s">
        <v>262</v>
      </c>
      <c r="AU143" s="236" t="s">
        <v>83</v>
      </c>
      <c r="AY143" s="14" t="s">
        <v>195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201</v>
      </c>
      <c r="BM143" s="236" t="s">
        <v>445</v>
      </c>
    </row>
    <row r="144" s="2" customFormat="1" ht="24.15" customHeight="1">
      <c r="A144" s="35"/>
      <c r="B144" s="36"/>
      <c r="C144" s="224" t="s">
        <v>266</v>
      </c>
      <c r="D144" s="224" t="s">
        <v>197</v>
      </c>
      <c r="E144" s="225" t="s">
        <v>267</v>
      </c>
      <c r="F144" s="226" t="s">
        <v>268</v>
      </c>
      <c r="G144" s="227" t="s">
        <v>214</v>
      </c>
      <c r="H144" s="228">
        <v>3.008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39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201</v>
      </c>
      <c r="AT144" s="236" t="s">
        <v>197</v>
      </c>
      <c r="AU144" s="236" t="s">
        <v>83</v>
      </c>
      <c r="AY144" s="14" t="s">
        <v>195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201</v>
      </c>
      <c r="BM144" s="236" t="s">
        <v>446</v>
      </c>
    </row>
    <row r="145" s="2" customFormat="1" ht="16.5" customHeight="1">
      <c r="A145" s="35"/>
      <c r="B145" s="36"/>
      <c r="C145" s="238" t="s">
        <v>270</v>
      </c>
      <c r="D145" s="238" t="s">
        <v>262</v>
      </c>
      <c r="E145" s="239" t="s">
        <v>271</v>
      </c>
      <c r="F145" s="240" t="s">
        <v>272</v>
      </c>
      <c r="G145" s="241" t="s">
        <v>251</v>
      </c>
      <c r="H145" s="242">
        <v>4.8129999999999997</v>
      </c>
      <c r="I145" s="243"/>
      <c r="J145" s="244">
        <f>ROUND(I145*H145,2)</f>
        <v>0</v>
      </c>
      <c r="K145" s="245"/>
      <c r="L145" s="246"/>
      <c r="M145" s="247" t="s">
        <v>1</v>
      </c>
      <c r="N145" s="248" t="s">
        <v>39</v>
      </c>
      <c r="O145" s="88"/>
      <c r="P145" s="234">
        <f>O145*H145</f>
        <v>0</v>
      </c>
      <c r="Q145" s="234">
        <v>1</v>
      </c>
      <c r="R145" s="234">
        <f>Q145*H145</f>
        <v>4.8129999999999997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228</v>
      </c>
      <c r="AT145" s="236" t="s">
        <v>262</v>
      </c>
      <c r="AU145" s="236" t="s">
        <v>83</v>
      </c>
      <c r="AY145" s="14" t="s">
        <v>195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201</v>
      </c>
      <c r="BM145" s="236" t="s">
        <v>447</v>
      </c>
    </row>
    <row r="146" s="12" customFormat="1" ht="22.8" customHeight="1">
      <c r="A146" s="12"/>
      <c r="B146" s="208"/>
      <c r="C146" s="209"/>
      <c r="D146" s="210" t="s">
        <v>73</v>
      </c>
      <c r="E146" s="222" t="s">
        <v>201</v>
      </c>
      <c r="F146" s="222" t="s">
        <v>274</v>
      </c>
      <c r="G146" s="209"/>
      <c r="H146" s="209"/>
      <c r="I146" s="212"/>
      <c r="J146" s="223">
        <f>BK146</f>
        <v>0</v>
      </c>
      <c r="K146" s="209"/>
      <c r="L146" s="214"/>
      <c r="M146" s="215"/>
      <c r="N146" s="216"/>
      <c r="O146" s="216"/>
      <c r="P146" s="217">
        <f>SUM(P147:P148)</f>
        <v>0</v>
      </c>
      <c r="Q146" s="216"/>
      <c r="R146" s="217">
        <f>SUM(R147:R148)</f>
        <v>4.0024871199999996</v>
      </c>
      <c r="S146" s="216"/>
      <c r="T146" s="218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9" t="s">
        <v>81</v>
      </c>
      <c r="AT146" s="220" t="s">
        <v>73</v>
      </c>
      <c r="AU146" s="220" t="s">
        <v>81</v>
      </c>
      <c r="AY146" s="219" t="s">
        <v>195</v>
      </c>
      <c r="BK146" s="221">
        <f>SUM(BK147:BK148)</f>
        <v>0</v>
      </c>
    </row>
    <row r="147" s="2" customFormat="1" ht="16.5" customHeight="1">
      <c r="A147" s="35"/>
      <c r="B147" s="36"/>
      <c r="C147" s="224" t="s">
        <v>275</v>
      </c>
      <c r="D147" s="224" t="s">
        <v>197</v>
      </c>
      <c r="E147" s="225" t="s">
        <v>276</v>
      </c>
      <c r="F147" s="226" t="s">
        <v>277</v>
      </c>
      <c r="G147" s="227" t="s">
        <v>214</v>
      </c>
      <c r="H147" s="228">
        <v>0.57199999999999995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39</v>
      </c>
      <c r="O147" s="88"/>
      <c r="P147" s="234">
        <f>O147*H147</f>
        <v>0</v>
      </c>
      <c r="Q147" s="234">
        <v>1.7034</v>
      </c>
      <c r="R147" s="234">
        <f>Q147*H147</f>
        <v>0.9743447999999999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201</v>
      </c>
      <c r="AT147" s="236" t="s">
        <v>197</v>
      </c>
      <c r="AU147" s="236" t="s">
        <v>83</v>
      </c>
      <c r="AY147" s="14" t="s">
        <v>195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201</v>
      </c>
      <c r="BM147" s="236" t="s">
        <v>448</v>
      </c>
    </row>
    <row r="148" s="2" customFormat="1" ht="24.15" customHeight="1">
      <c r="A148" s="35"/>
      <c r="B148" s="36"/>
      <c r="C148" s="224" t="s">
        <v>279</v>
      </c>
      <c r="D148" s="224" t="s">
        <v>197</v>
      </c>
      <c r="E148" s="225" t="s">
        <v>280</v>
      </c>
      <c r="F148" s="226" t="s">
        <v>281</v>
      </c>
      <c r="G148" s="227" t="s">
        <v>214</v>
      </c>
      <c r="H148" s="228">
        <v>1.3160000000000001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39</v>
      </c>
      <c r="O148" s="88"/>
      <c r="P148" s="234">
        <f>O148*H148</f>
        <v>0</v>
      </c>
      <c r="Q148" s="234">
        <v>2.3010199999999998</v>
      </c>
      <c r="R148" s="234">
        <f>Q148*H148</f>
        <v>3.0281423199999997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201</v>
      </c>
      <c r="AT148" s="236" t="s">
        <v>197</v>
      </c>
      <c r="AU148" s="236" t="s">
        <v>83</v>
      </c>
      <c r="AY148" s="14" t="s">
        <v>195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81</v>
      </c>
      <c r="BK148" s="237">
        <f>ROUND(I148*H148,2)</f>
        <v>0</v>
      </c>
      <c r="BL148" s="14" t="s">
        <v>201</v>
      </c>
      <c r="BM148" s="236" t="s">
        <v>449</v>
      </c>
    </row>
    <row r="149" s="12" customFormat="1" ht="25.92" customHeight="1">
      <c r="A149" s="12"/>
      <c r="B149" s="208"/>
      <c r="C149" s="209"/>
      <c r="D149" s="210" t="s">
        <v>73</v>
      </c>
      <c r="E149" s="211" t="s">
        <v>283</v>
      </c>
      <c r="F149" s="211" t="s">
        <v>284</v>
      </c>
      <c r="G149" s="209"/>
      <c r="H149" s="209"/>
      <c r="I149" s="212"/>
      <c r="J149" s="213">
        <f>BK149</f>
        <v>0</v>
      </c>
      <c r="K149" s="209"/>
      <c r="L149" s="214"/>
      <c r="M149" s="215"/>
      <c r="N149" s="216"/>
      <c r="O149" s="216"/>
      <c r="P149" s="217">
        <f>P150</f>
        <v>0</v>
      </c>
      <c r="Q149" s="216"/>
      <c r="R149" s="217">
        <f>R150</f>
        <v>0</v>
      </c>
      <c r="S149" s="216"/>
      <c r="T149" s="218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9" t="s">
        <v>216</v>
      </c>
      <c r="AT149" s="220" t="s">
        <v>73</v>
      </c>
      <c r="AU149" s="220" t="s">
        <v>74</v>
      </c>
      <c r="AY149" s="219" t="s">
        <v>195</v>
      </c>
      <c r="BK149" s="221">
        <f>BK150</f>
        <v>0</v>
      </c>
    </row>
    <row r="150" s="12" customFormat="1" ht="22.8" customHeight="1">
      <c r="A150" s="12"/>
      <c r="B150" s="208"/>
      <c r="C150" s="209"/>
      <c r="D150" s="210" t="s">
        <v>73</v>
      </c>
      <c r="E150" s="222" t="s">
        <v>285</v>
      </c>
      <c r="F150" s="222" t="s">
        <v>286</v>
      </c>
      <c r="G150" s="209"/>
      <c r="H150" s="209"/>
      <c r="I150" s="212"/>
      <c r="J150" s="223">
        <f>BK150</f>
        <v>0</v>
      </c>
      <c r="K150" s="209"/>
      <c r="L150" s="214"/>
      <c r="M150" s="215"/>
      <c r="N150" s="216"/>
      <c r="O150" s="216"/>
      <c r="P150" s="217">
        <f>P151</f>
        <v>0</v>
      </c>
      <c r="Q150" s="216"/>
      <c r="R150" s="217">
        <f>R151</f>
        <v>0</v>
      </c>
      <c r="S150" s="216"/>
      <c r="T150" s="218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9" t="s">
        <v>216</v>
      </c>
      <c r="AT150" s="220" t="s">
        <v>73</v>
      </c>
      <c r="AU150" s="220" t="s">
        <v>81</v>
      </c>
      <c r="AY150" s="219" t="s">
        <v>195</v>
      </c>
      <c r="BK150" s="221">
        <f>BK151</f>
        <v>0</v>
      </c>
    </row>
    <row r="151" s="2" customFormat="1" ht="24.15" customHeight="1">
      <c r="A151" s="35"/>
      <c r="B151" s="36"/>
      <c r="C151" s="224" t="s">
        <v>7</v>
      </c>
      <c r="D151" s="224" t="s">
        <v>197</v>
      </c>
      <c r="E151" s="225" t="s">
        <v>287</v>
      </c>
      <c r="F151" s="226" t="s">
        <v>288</v>
      </c>
      <c r="G151" s="227" t="s">
        <v>289</v>
      </c>
      <c r="H151" s="228">
        <v>1</v>
      </c>
      <c r="I151" s="229"/>
      <c r="J151" s="230">
        <f>ROUND(I151*H151,2)</f>
        <v>0</v>
      </c>
      <c r="K151" s="231"/>
      <c r="L151" s="41"/>
      <c r="M151" s="249" t="s">
        <v>1</v>
      </c>
      <c r="N151" s="250" t="s">
        <v>39</v>
      </c>
      <c r="O151" s="251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290</v>
      </c>
      <c r="AT151" s="236" t="s">
        <v>197</v>
      </c>
      <c r="AU151" s="236" t="s">
        <v>83</v>
      </c>
      <c r="AY151" s="14" t="s">
        <v>195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81</v>
      </c>
      <c r="BK151" s="237">
        <f>ROUND(I151*H151,2)</f>
        <v>0</v>
      </c>
      <c r="BL151" s="14" t="s">
        <v>290</v>
      </c>
      <c r="BM151" s="236" t="s">
        <v>450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vHMGGye7CQvjSgfm0F8hrOyy41e1wHMnKu+Vjpa/VIhuErx2RHKvNoSMJGiieUKB/XXe678LmicZdDXpFZfk3Q==" hashValue="8pS8nYuVcLLtDh1Li1+cuDgZsN80rKmZNpssm4WOaoGxxVQelwLPIj7epmUA0187nf2xjICNjGmg8SStfozSkQ==" algorithmName="SHA-512" password="EC3B"/>
  <autoFilter ref="C124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C79D198B7E60468F979E707E5FACA2" ma:contentTypeVersion="13" ma:contentTypeDescription="Vytvoří nový dokument" ma:contentTypeScope="" ma:versionID="b53173ba3f5ed67fbd4f2d53987b7b21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c9fab0107020590e95139ee0456a37f9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B99D50C-5440-4154-81CB-D86C1A54ABE9}"/>
</file>

<file path=customXml/itemProps2.xml><?xml version="1.0" encoding="utf-8"?>
<ds:datastoreItem xmlns:ds="http://schemas.openxmlformats.org/officeDocument/2006/customXml" ds:itemID="{9B68F8B2-AB0E-4C00-89E7-7E5DD3AE36D1}"/>
</file>

<file path=customXml/itemProps3.xml><?xml version="1.0" encoding="utf-8"?>
<ds:datastoreItem xmlns:ds="http://schemas.openxmlformats.org/officeDocument/2006/customXml" ds:itemID="{B0B0A096-2C8E-497D-9CA8-F0266332C3DA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 Jaroslav</dc:creator>
  <cp:lastModifiedBy>Sokol Jaroslav</cp:lastModifiedBy>
  <dcterms:created xsi:type="dcterms:W3CDTF">2025-01-27T12:13:58Z</dcterms:created>
  <dcterms:modified xsi:type="dcterms:W3CDTF">2025-01-27T12:14:10Z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</Properties>
</file>